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ka\Desktop\経理関係\経理調査関係\30年度\20190206公営企業に係る「経営比較分析表」の分析等について\提出\"/>
    </mc:Choice>
  </mc:AlternateContent>
  <workbookProtection workbookAlgorithmName="SHA-512" workbookHashValue="wvc/IifWq5xMHO44HIZ6AtYoOIN2UiqrHyNmF7I9IZgCR9dpbA7o+YxvctdU5tuuV+769CfQxjDQHLAeT4vMDQ==" workbookSaltValue="ygB9D2dPrPQoL2wDeafi4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MN54" i="4"/>
  <c r="FL32" i="4"/>
  <c r="CS78" i="4"/>
  <c r="BX54" i="4"/>
  <c r="BX32" i="4"/>
  <c r="C11" i="5"/>
  <c r="D11" i="5"/>
  <c r="E11" i="5"/>
  <c r="B11" i="5"/>
  <c r="KC78" i="4" l="1"/>
  <c r="FH78" i="4"/>
  <c r="DS54" i="4"/>
  <c r="DS32" i="4"/>
  <c r="AN78" i="4"/>
  <c r="AE54" i="4"/>
  <c r="AE32" i="4"/>
  <c r="HG32" i="4"/>
  <c r="KU54" i="4"/>
  <c r="KU32" i="4"/>
  <c r="HG54" i="4"/>
  <c r="KF54" i="4"/>
  <c r="JJ78" i="4"/>
  <c r="GR54" i="4"/>
  <c r="GR32" i="4"/>
  <c r="DD32" i="4"/>
  <c r="EO78" i="4"/>
  <c r="DD54" i="4"/>
  <c r="U78" i="4"/>
  <c r="P54" i="4"/>
  <c r="P32" i="4"/>
  <c r="KF32" i="4"/>
  <c r="LY54" i="4"/>
  <c r="LY32" i="4"/>
  <c r="IK32" i="4"/>
  <c r="LO78" i="4"/>
  <c r="IK54" i="4"/>
  <c r="GT78" i="4"/>
  <c r="EW54" i="4"/>
  <c r="EW32" i="4"/>
  <c r="BZ78" i="4"/>
  <c r="BI54" i="4"/>
  <c r="BI32" i="4"/>
  <c r="BG78" i="4"/>
  <c r="AT54" i="4"/>
  <c r="AT32" i="4"/>
  <c r="LJ54" i="4"/>
  <c r="EH32" i="4"/>
  <c r="LJ32" i="4"/>
  <c r="EH54" i="4"/>
  <c r="KV78" i="4"/>
  <c r="HV54" i="4"/>
  <c r="HV32" i="4"/>
  <c r="GA78"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<sst xmlns="http://schemas.openxmlformats.org/spreadsheetml/2006/main" count="287" uniqueCount="156">
  <si>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</si>
  <si>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</si>
  <si>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</si>
  <si>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</si>
  <si>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</si>
  <si>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</si>
  <si>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</si>
  <si>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</si>
  <si>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</si>
  <si>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</si>
  <si>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</si>
  <si>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</si>
  <si>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</si>
  <si>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</si>
  <si>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</si>
  <si>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</si>
  <si>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</si>
  <si>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</si>
  <si>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</si>
  <si>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</si>
  <si>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</si>
  <si>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</si>
  <si>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</si>
  <si>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</si>
  <si>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</si>
  <si>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</si>
  <si>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</si>
  <si>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</si>
  <si>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</si>
  <si>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</si>
  <si>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</si>
  <si>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</si>
  <si>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</si>
  <si>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</si>
  <si>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</si>
  <si>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</si>
  <si>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</si>
  <si>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</si>
  <si>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</si>
  <si>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</si>
  <si>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</si>
  <si>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</si>
  <si>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</si>
  <si>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</si>
  <si>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</si>
  <si>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</si>
  <si>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</si>
  <si>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</si>
  <si>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</si>
  <si>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</si>
  <si>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</si>
  <si>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</si>
  <si>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</si>
  <si>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</si>
  <si>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</si>
  <si>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</si>
  <si>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</si>
  <si>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</si>
  <si>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</si>
  <si>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</si>
  <si>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</si>
  <si>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</si>
  <si>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</si>
  <si>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</si>
  <si>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</si>
  <si>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</si>
  <si>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</si>
  <si>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</si>
  <si>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</si>
  <si>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</si>
  <si>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</si>
  <si>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</si>
  <si>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</si>
  <si>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</si>
  <si>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</si>
  <si>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</si>
  <si>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</si>
  <si>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</si>
  <si>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</si>
  <si>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</si>
  <si>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</si>
  <si>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</si>
  <si>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</si>
  <si>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</si>
  <si>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</si>
  <si>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</si>
  <si>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</si>
  <si>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</si>
  <si>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</si>
  <si>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</si>
  <si>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</si>
  <si>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</si>
  <si>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</si>
  <si>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</si>
  <si>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</si>
  <si>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</si>
  <si>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</si>
  <si>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</si>
  <si>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</si>
  <si>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</si>
  <si>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</si>
  <si>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</si>
  <si>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</si>
  <si>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</si>
  <si>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</si>
  <si>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</si>
  <si>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</si>
  <si>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</si>
  <si>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</si>
  <si>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</si>
  <si>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</si>
  <si>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</si>
  <si>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</si>
  <si>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</si>
  <si>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</si>
  <si>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</si>
  <si>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</si>
  <si>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</si>
  <si>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</si>
  <si>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</si>
  <si>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</si>
  <si>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</si>
  <si>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</si>
  <si>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</si>
  <si>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</si>
  <si>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</si>
  <si>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</si>
  <si>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</si>
  <si>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</si>
  <si>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</si>
  <si>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</si>
  <si>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</si>
  <si>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</si>
  <si>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国保日高総合病院</t>
  </si>
  <si>
    <t>当然財務</t>
  </si>
  <si>
    <t>病院事業</t>
  </si>
  <si>
    <t>一般病院</t>
  </si>
  <si>
    <t>300床以上～400床未満</t>
  </si>
  <si>
    <t>非設置</t>
  </si>
  <si>
    <t>直営</t>
  </si>
  <si>
    <t>対象</t>
  </si>
  <si>
    <t>透 訓</t>
  </si>
  <si>
    <t>救 臨 感 へ 災</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</si>
  <si>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</si>
  <si>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</si>
  <si>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</si>
  <si>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</si>
  <si>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</si>
  <si>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</si>
  <si>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</si>
  <si>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</si>
  <si>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</si>
  <si>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の中核拠点病院として、当該圏域の医療を守るため、救急・小児・周産期・精神及び災害医療等の不採算部門を担っている。また、基幹となる病院として、「質の高いがん医療」が受けられるように和歌山県が独自に指定する「がん診療連携推進病院」に、若い医師の育成・指導の場として「臨床研修指定病院」に、地域のあらゆる災害に対応する為「災害拠点病院」に、平成29年度からは、へき地・過疎地域の継続的かつ安定的な医療の確保に貢献する為「へき地医療拠点病院」に、それぞれ指定され役割を担っている。</t>
    <rPh sb="1" eb="3">
      <t>トウイン</t>
    </rPh>
    <rPh sb="4" eb="6">
      <t>チイキ</t>
    </rPh>
    <rPh sb="7" eb="9">
      <t>チュウカク</t>
    </rPh>
    <rPh sb="9" eb="11">
      <t>キョテン</t>
    </rPh>
    <rPh sb="11" eb="13">
      <t>ビョウイン</t>
    </rPh>
    <rPh sb="17" eb="19">
      <t>トウガイ</t>
    </rPh>
    <rPh sb="19" eb="21">
      <t>ケンイキ</t>
    </rPh>
    <rPh sb="22" eb="24">
      <t>イリョウ</t>
    </rPh>
    <rPh sb="25" eb="26">
      <t>マモ</t>
    </rPh>
    <rPh sb="30" eb="32">
      <t>キュウキュウ</t>
    </rPh>
    <rPh sb="33" eb="35">
      <t>ショウニ</t>
    </rPh>
    <rPh sb="36" eb="39">
      <t>シュウサンキ</t>
    </rPh>
    <rPh sb="40" eb="42">
      <t>セイシン</t>
    </rPh>
    <rPh sb="42" eb="43">
      <t>オヨ</t>
    </rPh>
    <rPh sb="44" eb="46">
      <t>サイガイ</t>
    </rPh>
    <rPh sb="46" eb="48">
      <t>イリョウ</t>
    </rPh>
    <rPh sb="48" eb="49">
      <t>トウ</t>
    </rPh>
    <rPh sb="50" eb="53">
      <t>フサイサン</t>
    </rPh>
    <rPh sb="53" eb="55">
      <t>ブモン</t>
    </rPh>
    <rPh sb="56" eb="57">
      <t>ニナ</t>
    </rPh>
    <rPh sb="65" eb="67">
      <t>キカン</t>
    </rPh>
    <rPh sb="70" eb="72">
      <t>ビョウイン</t>
    </rPh>
    <rPh sb="77" eb="78">
      <t>シツ</t>
    </rPh>
    <rPh sb="79" eb="80">
      <t>タカ</t>
    </rPh>
    <rPh sb="83" eb="85">
      <t>イリョウ</t>
    </rPh>
    <rPh sb="87" eb="88">
      <t>ウ</t>
    </rPh>
    <rPh sb="95" eb="99">
      <t>ワカヤマケン</t>
    </rPh>
    <rPh sb="100" eb="102">
      <t>ドクジ</t>
    </rPh>
    <rPh sb="103" eb="105">
      <t>シテイ</t>
    </rPh>
    <rPh sb="110" eb="112">
      <t>シンリョウ</t>
    </rPh>
    <rPh sb="112" eb="114">
      <t>レンケイ</t>
    </rPh>
    <rPh sb="114" eb="116">
      <t>スイシン</t>
    </rPh>
    <rPh sb="116" eb="118">
      <t>ビョウイン</t>
    </rPh>
    <rPh sb="121" eb="122">
      <t>ワカ</t>
    </rPh>
    <rPh sb="123" eb="125">
      <t>イシ</t>
    </rPh>
    <rPh sb="126" eb="128">
      <t>イクセイ</t>
    </rPh>
    <rPh sb="129" eb="131">
      <t>シドウ</t>
    </rPh>
    <rPh sb="132" eb="133">
      <t>バ</t>
    </rPh>
    <rPh sb="137" eb="139">
      <t>リンショウ</t>
    </rPh>
    <rPh sb="139" eb="141">
      <t>ケンシュウ</t>
    </rPh>
    <rPh sb="141" eb="143">
      <t>シテイ</t>
    </rPh>
    <rPh sb="143" eb="145">
      <t>ビョウイン</t>
    </rPh>
    <rPh sb="148" eb="150">
      <t>チイキ</t>
    </rPh>
    <rPh sb="155" eb="157">
      <t>サイガイ</t>
    </rPh>
    <rPh sb="158" eb="160">
      <t>タイオウ</t>
    </rPh>
    <rPh sb="162" eb="163">
      <t>タメ</t>
    </rPh>
    <rPh sb="164" eb="166">
      <t>サイガイ</t>
    </rPh>
    <rPh sb="166" eb="168">
      <t>キョテン</t>
    </rPh>
    <rPh sb="168" eb="170">
      <t>ビョウイン</t>
    </rPh>
    <rPh sb="173" eb="175">
      <t>ヘイセイ</t>
    </rPh>
    <rPh sb="177" eb="179">
      <t>ネンド</t>
    </rPh>
    <rPh sb="185" eb="186">
      <t>チ</t>
    </rPh>
    <rPh sb="187" eb="189">
      <t>カソ</t>
    </rPh>
    <rPh sb="189" eb="191">
      <t>チイキ</t>
    </rPh>
    <rPh sb="192" eb="195">
      <t>ケイゾクテキ</t>
    </rPh>
    <rPh sb="197" eb="200">
      <t>アンテイテキ</t>
    </rPh>
    <rPh sb="201" eb="203">
      <t>イリョウ</t>
    </rPh>
    <rPh sb="204" eb="206">
      <t>カクホ</t>
    </rPh>
    <rPh sb="207" eb="209">
      <t>コウケン</t>
    </rPh>
    <rPh sb="211" eb="212">
      <t>タメ</t>
    </rPh>
    <rPh sb="215" eb="216">
      <t>チ</t>
    </rPh>
    <rPh sb="216" eb="218">
      <t>イリョウ</t>
    </rPh>
    <rPh sb="218" eb="220">
      <t>キョテン</t>
    </rPh>
    <rPh sb="220" eb="222">
      <t>ビョウイン</t>
    </rPh>
    <rPh sb="229" eb="231">
      <t>シテイ</t>
    </rPh>
    <rPh sb="233" eb="235">
      <t>ヤクワリ</t>
    </rPh>
    <rPh sb="236" eb="237">
      <t>ニナ</t>
    </rPh>
    <phoneticPr fontId="5"/>
  </si>
  <si>
    <t>①有形固定資産減価償却率は、類似病院の平均値とほぼ同じであることから、今後も維持できるようにしたい。しかし②器械備品減価償却率は毎年平均値を上回っており、器械備品については老朽化が進んでいると考えられる。そのため、今後適切な更新計画に取り組んでいきたい。
③1床あたり有形固定資産については、平均値を下回っており、かつ低すぎないので良い状況と言える。</t>
    <rPh sb="1" eb="3">
      <t>ケイジョウ</t>
    </rPh>
    <rPh sb="3" eb="5">
      <t>シュウシ</t>
    </rPh>
    <rPh sb="5" eb="7">
      <t>ヒリツ</t>
    </rPh>
    <rPh sb="14" eb="16">
      <t>ゼンゴ</t>
    </rPh>
    <rPh sb="17" eb="19">
      <t>スイイ</t>
    </rPh>
    <rPh sb="24" eb="26">
      <t>ルイジ</t>
    </rPh>
    <rPh sb="26" eb="28">
      <t>ビョウイン</t>
    </rPh>
    <rPh sb="28" eb="31">
      <t>ヘイキンチ</t>
    </rPh>
    <rPh sb="32" eb="34">
      <t>ヒカク</t>
    </rPh>
    <rPh sb="37" eb="38">
      <t>ヤク</t>
    </rPh>
    <rPh sb="41" eb="43">
      <t>テイド</t>
    </rPh>
    <rPh sb="44" eb="45">
      <t>サ</t>
    </rPh>
    <rPh sb="46" eb="47">
      <t>ショウ</t>
    </rPh>
    <rPh sb="54" eb="56">
      <t>キカイ</t>
    </rPh>
    <rPh sb="56" eb="58">
      <t>ルイセキ</t>
    </rPh>
    <rPh sb="58" eb="60">
      <t>ケッソン</t>
    </rPh>
    <rPh sb="60" eb="61">
      <t>キン</t>
    </rPh>
    <rPh sb="67" eb="69">
      <t>ネンネン</t>
    </rPh>
    <rPh sb="69" eb="71">
      <t>ゾウカ</t>
    </rPh>
    <rPh sb="73" eb="75">
      <t>ヘイセイ</t>
    </rPh>
    <rPh sb="77" eb="79">
      <t>キカイ</t>
    </rPh>
    <rPh sb="85" eb="86">
      <t>コ</t>
    </rPh>
    <rPh sb="88" eb="89">
      <t>タメ</t>
    </rPh>
    <rPh sb="90" eb="93">
      <t>バッポンテキ</t>
    </rPh>
    <rPh sb="94" eb="96">
      <t>ケイエイ</t>
    </rPh>
    <rPh sb="96" eb="98">
      <t>カイカク</t>
    </rPh>
    <rPh sb="99" eb="100">
      <t>オコナ</t>
    </rPh>
    <rPh sb="104" eb="107">
      <t>ヒツヨウセイ</t>
    </rPh>
    <rPh sb="113" eb="115">
      <t>イギョウ</t>
    </rPh>
    <rPh sb="115" eb="117">
      <t>シュウシ</t>
    </rPh>
    <rPh sb="117" eb="119">
      <t>ヒリツ</t>
    </rPh>
    <rPh sb="125" eb="127">
      <t>ルイジ</t>
    </rPh>
    <rPh sb="127" eb="129">
      <t>ビョウイン</t>
    </rPh>
    <rPh sb="129" eb="132">
      <t>ヘイキンチ</t>
    </rPh>
    <rPh sb="133" eb="135">
      <t>シタマワ</t>
    </rPh>
    <rPh sb="140" eb="141">
      <t>キビ</t>
    </rPh>
    <rPh sb="143" eb="145">
      <t>ジョウキョウ</t>
    </rPh>
    <rPh sb="151" eb="153">
      <t>スウネン</t>
    </rPh>
    <rPh sb="156" eb="157">
      <t>ダイ</t>
    </rPh>
    <rPh sb="158" eb="160">
      <t>スイイ</t>
    </rPh>
    <rPh sb="165" eb="167">
      <t>シュウシ</t>
    </rPh>
    <rPh sb="173" eb="175">
      <t>ミナオヒツヨウヘイセイネンドトチュウキュウショウビョウショウサイカイヘイキンチチカスウチリヨウリツカイゼンイッポウニュウインガイライカンジャヒトリニチアシュウエキゼンネンカヘイキンチカイリタメニュウガイニットウエンゾウシュウムナイヨウセイサヒツヨウヘイキンチタカジンインハイチミナオイタクカタンカミナオカンガヒツヨウ</t>
    </rPh>
    <phoneticPr fontId="5"/>
  </si>
  <si>
    <t>①経常収支比率では、近年90％前後を推移しており、類似病院平均値と比較しても約10％程度の差が生じている。また、③累積欠損金比率についても年々増加し、平成29年度には90％を超えた為、抜本的な経営改革を行っていく必要性がある。
②医業収支比率についても、類似病院平均値を下回っており、厳しい状況である。ここ数年82％台で推移しており、収支のバランスを見直す必要がある。
④⑤⑥平成29年度途中より休床病床が再開し、平均値に近い数値まで利用率が改善した。一方で、入院・外来患者1人1日当たりの収益が前年とほぼ変わらず、平均値とも乖離がある為、入院・外来ともに患者1人1日あたりの収益増収に向け内容を精査する必要がある。
⑦⑧平均値よりも高く、人員配置の見直し、委託化や単価の見直しを考える必要がある。</t>
    <rPh sb="1" eb="3">
      <t>ケイジョウ</t>
    </rPh>
    <rPh sb="3" eb="5">
      <t>シュウシ</t>
    </rPh>
    <rPh sb="5" eb="7">
      <t>ヒリツ</t>
    </rPh>
    <rPh sb="10" eb="12">
      <t>キンネン</t>
    </rPh>
    <rPh sb="15" eb="17">
      <t>ゼンゴ</t>
    </rPh>
    <rPh sb="18" eb="20">
      <t>スイイ</t>
    </rPh>
    <rPh sb="25" eb="27">
      <t>ルイジ</t>
    </rPh>
    <rPh sb="27" eb="29">
      <t>ビョウイン</t>
    </rPh>
    <rPh sb="29" eb="32">
      <t>ヘイキンチ</t>
    </rPh>
    <rPh sb="33" eb="35">
      <t>ヒカク</t>
    </rPh>
    <rPh sb="38" eb="39">
      <t>ヤク</t>
    </rPh>
    <rPh sb="42" eb="44">
      <t>テイド</t>
    </rPh>
    <rPh sb="45" eb="46">
      <t>サ</t>
    </rPh>
    <rPh sb="47" eb="48">
      <t>ショウ</t>
    </rPh>
    <rPh sb="57" eb="59">
      <t>ルイセキ</t>
    </rPh>
    <rPh sb="59" eb="61">
      <t>ケッソン</t>
    </rPh>
    <rPh sb="61" eb="62">
      <t>キン</t>
    </rPh>
    <rPh sb="62" eb="64">
      <t>ヒリツ</t>
    </rPh>
    <rPh sb="69" eb="71">
      <t>ネンネン</t>
    </rPh>
    <rPh sb="71" eb="73">
      <t>ゾウカ</t>
    </rPh>
    <rPh sb="75" eb="77">
      <t>ヘイセイ</t>
    </rPh>
    <rPh sb="79" eb="81">
      <t>ネンド</t>
    </rPh>
    <rPh sb="87" eb="88">
      <t>コ</t>
    </rPh>
    <rPh sb="90" eb="91">
      <t>タメ</t>
    </rPh>
    <rPh sb="92" eb="95">
      <t>バッポンテキ</t>
    </rPh>
    <rPh sb="96" eb="98">
      <t>ケイエイ</t>
    </rPh>
    <rPh sb="98" eb="100">
      <t>カイカク</t>
    </rPh>
    <rPh sb="101" eb="102">
      <t>オコナ</t>
    </rPh>
    <rPh sb="106" eb="109">
      <t>ヒツヨウセイ</t>
    </rPh>
    <rPh sb="115" eb="117">
      <t>イギョウ</t>
    </rPh>
    <rPh sb="117" eb="119">
      <t>シュウシ</t>
    </rPh>
    <rPh sb="119" eb="121">
      <t>ヒリツ</t>
    </rPh>
    <rPh sb="127" eb="129">
      <t>ルイジ</t>
    </rPh>
    <rPh sb="129" eb="131">
      <t>ビョウイン</t>
    </rPh>
    <rPh sb="131" eb="134">
      <t>ヘイキンチ</t>
    </rPh>
    <rPh sb="135" eb="137">
      <t>シタマワ</t>
    </rPh>
    <rPh sb="142" eb="143">
      <t>キビ</t>
    </rPh>
    <rPh sb="145" eb="147">
      <t>ジョウキョウ</t>
    </rPh>
    <rPh sb="153" eb="155">
      <t>スウネン</t>
    </rPh>
    <rPh sb="158" eb="159">
      <t>ダイ</t>
    </rPh>
    <rPh sb="160" eb="162">
      <t>スイイ</t>
    </rPh>
    <rPh sb="167" eb="169">
      <t>シュウシ</t>
    </rPh>
    <rPh sb="175" eb="177">
      <t>ミナオ</t>
    </rPh>
    <rPh sb="178" eb="180">
      <t>ヒツヨウ</t>
    </rPh>
    <rPh sb="188" eb="190">
      <t>ヘイセイ</t>
    </rPh>
    <rPh sb="192" eb="194">
      <t>ネンド</t>
    </rPh>
    <rPh sb="194" eb="196">
      <t>トチュウ</t>
    </rPh>
    <rPh sb="198" eb="199">
      <t>キュウ</t>
    </rPh>
    <rPh sb="199" eb="200">
      <t>ショウ</t>
    </rPh>
    <rPh sb="200" eb="202">
      <t>ビョウショウ</t>
    </rPh>
    <rPh sb="203" eb="205">
      <t>サイカイ</t>
    </rPh>
    <rPh sb="207" eb="210">
      <t>ヘイキンチ</t>
    </rPh>
    <rPh sb="211" eb="212">
      <t>チカ</t>
    </rPh>
    <rPh sb="213" eb="215">
      <t>スウチ</t>
    </rPh>
    <rPh sb="217" eb="220">
      <t>リヨウリツ</t>
    </rPh>
    <rPh sb="221" eb="223">
      <t>カイゼン</t>
    </rPh>
    <rPh sb="226" eb="228">
      <t>イッポウ</t>
    </rPh>
    <rPh sb="230" eb="232">
      <t>ニュウイン</t>
    </rPh>
    <rPh sb="233" eb="235">
      <t>ガイライ</t>
    </rPh>
    <rPh sb="235" eb="237">
      <t>カンジャ</t>
    </rPh>
    <rPh sb="237" eb="239">
      <t>ヒトリ</t>
    </rPh>
    <rPh sb="240" eb="241">
      <t>ニチ</t>
    </rPh>
    <rPh sb="241" eb="242">
      <t>ア</t>
    </rPh>
    <rPh sb="245" eb="247">
      <t>シュウエキ</t>
    </rPh>
    <rPh sb="248" eb="250">
      <t>ゼンネン</t>
    </rPh>
    <rPh sb="253" eb="254">
      <t>カ</t>
    </rPh>
    <rPh sb="258" eb="261">
      <t>ヘイキンチ</t>
    </rPh>
    <rPh sb="263" eb="265">
      <t>カイリ</t>
    </rPh>
    <rPh sb="268" eb="269">
      <t>タメ</t>
    </rPh>
    <rPh sb="270" eb="272">
      <t>ニュウイン</t>
    </rPh>
    <rPh sb="273" eb="275">
      <t>ガイライ</t>
    </rPh>
    <rPh sb="278" eb="280">
      <t>カンジャ</t>
    </rPh>
    <rPh sb="280" eb="282">
      <t>ヒトリ</t>
    </rPh>
    <rPh sb="288" eb="290">
      <t>シュウエキ</t>
    </rPh>
    <rPh sb="290" eb="292">
      <t>ゾウシュウ</t>
    </rPh>
    <rPh sb="293" eb="294">
      <t>ム</t>
    </rPh>
    <rPh sb="295" eb="297">
      <t>ナイヨウ</t>
    </rPh>
    <rPh sb="298" eb="300">
      <t>セイサ</t>
    </rPh>
    <rPh sb="302" eb="304">
      <t>ヒツヨウ</t>
    </rPh>
    <rPh sb="311" eb="314">
      <t>ヘイキンチ</t>
    </rPh>
    <rPh sb="317" eb="318">
      <t>タカ</t>
    </rPh>
    <rPh sb="320" eb="322">
      <t>ジンイン</t>
    </rPh>
    <rPh sb="322" eb="324">
      <t>ハイチ</t>
    </rPh>
    <rPh sb="325" eb="327">
      <t>ミナオ</t>
    </rPh>
    <rPh sb="329" eb="332">
      <t>イタクカ</t>
    </rPh>
    <rPh sb="333" eb="335">
      <t>タンカ</t>
    </rPh>
    <rPh sb="336" eb="338">
      <t>ミナオ</t>
    </rPh>
    <rPh sb="340" eb="341">
      <t>カンガ</t>
    </rPh>
    <rPh sb="343" eb="345">
      <t>ヒツヨウ</t>
    </rPh>
    <phoneticPr fontId="5"/>
  </si>
  <si>
    <t>人口減少など昨今の病院を取り巻く環境は、年々厳しい状況になり医業収入の減少が見込まれている。当院は、経常収支比率が100％未満で、累積欠損金比率も高く、経営状況が非常に厳しい。
また、医業収支比率も低く、他会計からの繰入金に依存せざるを得ない状況である。しかし、地域の中核病院かつ唯一の公立病院であり、不採算部門を担っていく必要があるので、繰出基準に基づき対応していく。大幅な改革が必要となっている。また上記でも記述したように、平成29年度途中より休床病床が再開されたことにより今後入院収益の増加が見込まれる反面、人件費や材料費等の増加が考えられる為、収支のバランスを調整することが一層重要となる。</t>
    <rPh sb="0" eb="2">
      <t>ジンコウ</t>
    </rPh>
    <rPh sb="2" eb="4">
      <t>ゲンショウ</t>
    </rPh>
    <rPh sb="6" eb="8">
      <t>サッコン</t>
    </rPh>
    <rPh sb="9" eb="11">
      <t>ビョウイン</t>
    </rPh>
    <rPh sb="12" eb="13">
      <t>ト</t>
    </rPh>
    <rPh sb="14" eb="15">
      <t>マ</t>
    </rPh>
    <rPh sb="16" eb="18">
      <t>カンキョウ</t>
    </rPh>
    <rPh sb="20" eb="22">
      <t>ネンネン</t>
    </rPh>
    <rPh sb="22" eb="23">
      <t>キビ</t>
    </rPh>
    <rPh sb="25" eb="27">
      <t>ジョウキョウ</t>
    </rPh>
    <rPh sb="30" eb="32">
      <t>イギョウ</t>
    </rPh>
    <rPh sb="32" eb="34">
      <t>シュウニュウ</t>
    </rPh>
    <rPh sb="35" eb="37">
      <t>ゲンショウ</t>
    </rPh>
    <rPh sb="38" eb="40">
      <t>ミコ</t>
    </rPh>
    <rPh sb="46" eb="47">
      <t>トウ</t>
    </rPh>
    <rPh sb="47" eb="48">
      <t>イン</t>
    </rPh>
    <rPh sb="50" eb="52">
      <t>ケイジョウ</t>
    </rPh>
    <rPh sb="52" eb="54">
      <t>シュウシ</t>
    </rPh>
    <rPh sb="54" eb="56">
      <t>ヒリツ</t>
    </rPh>
    <rPh sb="61" eb="63">
      <t>ミマン</t>
    </rPh>
    <rPh sb="65" eb="67">
      <t>ルイセキ</t>
    </rPh>
    <rPh sb="67" eb="69">
      <t>ケッソン</t>
    </rPh>
    <rPh sb="69" eb="70">
      <t>キン</t>
    </rPh>
    <rPh sb="70" eb="72">
      <t>ヒリツ</t>
    </rPh>
    <rPh sb="73" eb="74">
      <t>タカ</t>
    </rPh>
    <rPh sb="76" eb="78">
      <t>ケイエイ</t>
    </rPh>
    <rPh sb="78" eb="80">
      <t>ジョウキョウ</t>
    </rPh>
    <rPh sb="81" eb="83">
      <t>ヒジョウ</t>
    </rPh>
    <rPh sb="84" eb="85">
      <t>キビ</t>
    </rPh>
    <rPh sb="92" eb="94">
      <t>イギョウ</t>
    </rPh>
    <rPh sb="94" eb="96">
      <t>シュウシ</t>
    </rPh>
    <rPh sb="96" eb="98">
      <t>ヒリツ</t>
    </rPh>
    <rPh sb="99" eb="100">
      <t>ヒク</t>
    </rPh>
    <rPh sb="102" eb="103">
      <t>タ</t>
    </rPh>
    <rPh sb="103" eb="105">
      <t>カイケイ</t>
    </rPh>
    <rPh sb="108" eb="110">
      <t>クリイレ</t>
    </rPh>
    <rPh sb="110" eb="111">
      <t>キン</t>
    </rPh>
    <rPh sb="112" eb="114">
      <t>イゾン</t>
    </rPh>
    <rPh sb="118" eb="119">
      <t>エ</t>
    </rPh>
    <rPh sb="121" eb="123">
      <t>ジョウキョウ</t>
    </rPh>
    <rPh sb="131" eb="133">
      <t>チイキ</t>
    </rPh>
    <rPh sb="134" eb="136">
      <t>チュウカク</t>
    </rPh>
    <rPh sb="136" eb="138">
      <t>ビョウイン</t>
    </rPh>
    <rPh sb="140" eb="142">
      <t>ユイイツ</t>
    </rPh>
    <rPh sb="143" eb="145">
      <t>コウリツ</t>
    </rPh>
    <rPh sb="145" eb="147">
      <t>ビョウイン</t>
    </rPh>
    <rPh sb="151" eb="154">
      <t>フサイサン</t>
    </rPh>
    <rPh sb="154" eb="156">
      <t>ブモン</t>
    </rPh>
    <rPh sb="157" eb="158">
      <t>ニナ</t>
    </rPh>
    <rPh sb="162" eb="164">
      <t>ヒツヨウ</t>
    </rPh>
    <rPh sb="172" eb="174">
      <t>キジュン</t>
    </rPh>
    <rPh sb="175" eb="176">
      <t>モト</t>
    </rPh>
    <rPh sb="178" eb="180">
      <t>タイオウ</t>
    </rPh>
    <rPh sb="185" eb="187">
      <t>オオハバ</t>
    </rPh>
    <rPh sb="188" eb="190">
      <t>カイカク</t>
    </rPh>
    <rPh sb="191" eb="193">
      <t>ヒツヨウ</t>
    </rPh>
    <rPh sb="202" eb="204">
      <t>ジョウキ</t>
    </rPh>
    <rPh sb="206" eb="208">
      <t>キジュツ</t>
    </rPh>
    <rPh sb="214" eb="216">
      <t>ヘイセイ</t>
    </rPh>
    <rPh sb="218" eb="220">
      <t>ネンド</t>
    </rPh>
    <rPh sb="220" eb="222">
      <t>トチュウ</t>
    </rPh>
    <rPh sb="224" eb="225">
      <t>キュウ</t>
    </rPh>
    <rPh sb="225" eb="226">
      <t>ショウ</t>
    </rPh>
    <rPh sb="226" eb="228">
      <t>ビョウショウ</t>
    </rPh>
    <rPh sb="229" eb="231">
      <t>サイカイ</t>
    </rPh>
    <rPh sb="239" eb="241">
      <t>コンゴ</t>
    </rPh>
    <rPh sb="241" eb="243">
      <t>ニュウイン</t>
    </rPh>
    <rPh sb="243" eb="245">
      <t>シュウエキ</t>
    </rPh>
    <rPh sb="246" eb="248">
      <t>ゾウカ</t>
    </rPh>
    <rPh sb="249" eb="251">
      <t>ミコ</t>
    </rPh>
    <rPh sb="254" eb="256">
      <t>ハンメン</t>
    </rPh>
    <rPh sb="257" eb="260">
      <t>ジンケンヒ</t>
    </rPh>
    <rPh sb="261" eb="264">
      <t>ザイリョウヒ</t>
    </rPh>
    <rPh sb="264" eb="265">
      <t>トウ</t>
    </rPh>
    <rPh sb="266" eb="268">
      <t>ゾウカ</t>
    </rPh>
    <rPh sb="269" eb="270">
      <t>カンガ</t>
    </rPh>
    <rPh sb="274" eb="275">
      <t>タメ</t>
    </rPh>
    <rPh sb="276" eb="278">
      <t>シュウシ</t>
    </rPh>
    <rPh sb="284" eb="286">
      <t>チョウセイ</t>
    </rPh>
    <rPh sb="291" eb="293">
      <t>イッソウ</t>
    </rPh>
    <rPh sb="293" eb="295">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</si>
</sst>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66.7</c:v>
                </c:pt>
                <c:pt idx="1">
                  <c:v>64</c:v>
                </c:pt>
                <c:pt idx="2">
                  <c:v>65.8</c:v>
                </c:pt>
                <c:pt idx="3">
                  <c:v>66.7</c:v>
                </c:pt>
                <c:pt idx="4">
                  <c:v>72</c:v>
                </c:pt>
              </c:numCache>
            </c:numRef>
          </c:val>
          <c:extLst xmlns:c16r2="http://schemas.microsoft.com/office/drawing/2015/06/chart">
            <c:ext xmlns:c16="http://schemas.microsoft.com/office/drawing/2014/chart" uri="{C3380CC4-5D6E-409C-BE32-E72D297353CC}">
              <c16:uniqueId val="{00000000-D38A-4BFB-B8DE-A94FC3DCBE54}"/>
            </c:ext>
          </c:extLst>
        </c:ser>
        <c:dLbls>
          <c:showLegendKey val="0"/>
          <c:showVal val="0"/>
          <c:showCatName val="0"/>
          <c:showSerName val="0"/>
          <c:showPercent val="0"/>
          <c:showBubbleSize val="0"/>
        </c:dLbls>
        <c:gapWidth val="150"/>
        <c:axId val="481846200"/>
        <c:axId val="4818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73.5</c:v>
                </c:pt>
              </c:numCache>
            </c:numRef>
          </c:val>
          <c:smooth val="0"/>
          <c:extLst xmlns:c16r2="http://schemas.microsoft.com/office/drawing/2015/06/chart">
            <c:ext xmlns:c16="http://schemas.microsoft.com/office/drawing/2014/chart" uri="{C3380CC4-5D6E-409C-BE32-E72D297353CC}">
              <c16:uniqueId val="{00000001-D38A-4BFB-B8DE-A94FC3DCBE54}"/>
            </c:ext>
          </c:extLst>
        </c:ser>
        <c:dLbls>
          <c:showLegendKey val="0"/>
          <c:showVal val="0"/>
          <c:showCatName val="0"/>
          <c:showSerName val="0"/>
          <c:showPercent val="0"/>
          <c:showBubbleSize val="0"/>
        </c:dLbls>
        <c:marker val="1"/>
        <c:smooth val="0"/>
        <c:axId val="481846200"/>
        <c:axId val="481843456"/>
      </c:lineChart>
      <c:dateAx>
        <c:axId val="481846200"/>
        <c:scaling>
          <c:orientation val="minMax"/>
        </c:scaling>
        <c:delete val="1"/>
        <c:axPos val="b"/>
        <c:numFmt formatCode="ge" sourceLinked="1"/>
        <c:majorTickMark val="none"/>
        <c:minorTickMark val="none"/>
        <c:tickLblPos val="none"/>
        <c:crossAx val="481843456"/>
        <c:crosses val="autoZero"/>
        <c:auto val="1"/>
        <c:lblOffset val="100"/>
        <c:baseTimeUnit val="years"/>
      </c:dateAx>
      <c:valAx>
        <c:axId val="48184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4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45.2</c:v>
                </c:pt>
                <c:pt idx="1">
                  <c:v>65</c:v>
                </c:pt>
                <c:pt idx="2">
                  <c:v>71.099999999999994</c:v>
                </c:pt>
                <c:pt idx="3">
                  <c:v>78.900000000000006</c:v>
                </c:pt>
                <c:pt idx="4">
                  <c:v>91.6</c:v>
                </c:pt>
              </c:numCache>
            </c:numRef>
          </c:val>
          <c:extLst xmlns:c16r2="http://schemas.microsoft.com/office/drawing/2015/06/chart">
            <c:ext xmlns:c16="http://schemas.microsoft.com/office/drawing/2014/chart" uri="{C3380CC4-5D6E-409C-BE32-E72D297353CC}">
              <c16:uniqueId val="{00000000-60AF-4937-9475-EFC30623A1CF}"/>
            </c:ext>
          </c:extLst>
        </c:ser>
        <c:dLbls>
          <c:showLegendKey val="0"/>
          <c:showVal val="0"/>
          <c:showCatName val="0"/>
          <c:showSerName val="0"/>
          <c:showPercent val="0"/>
          <c:showBubbleSize val="0"/>
        </c:dLbls>
        <c:gapWidth val="150"/>
        <c:axId val="481847768"/>
        <c:axId val="4818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80.7</c:v>
                </c:pt>
              </c:numCache>
            </c:numRef>
          </c:val>
          <c:smooth val="0"/>
          <c:extLst xmlns:c16r2="http://schemas.microsoft.com/office/drawing/2015/06/chart">
            <c:ext xmlns:c16="http://schemas.microsoft.com/office/drawing/2014/chart" uri="{C3380CC4-5D6E-409C-BE32-E72D297353CC}">
              <c16:uniqueId val="{00000001-60AF-4937-9475-EFC30623A1CF}"/>
            </c:ext>
          </c:extLst>
        </c:ser>
        <c:dLbls>
          <c:showLegendKey val="0"/>
          <c:showVal val="0"/>
          <c:showCatName val="0"/>
          <c:showSerName val="0"/>
          <c:showPercent val="0"/>
          <c:showBubbleSize val="0"/>
        </c:dLbls>
        <c:marker val="1"/>
        <c:smooth val="0"/>
        <c:axId val="481847768"/>
        <c:axId val="481846592"/>
      </c:lineChart>
      <c:dateAx>
        <c:axId val="481847768"/>
        <c:scaling>
          <c:orientation val="minMax"/>
        </c:scaling>
        <c:delete val="1"/>
        <c:axPos val="b"/>
        <c:numFmt formatCode="ge" sourceLinked="1"/>
        <c:majorTickMark val="none"/>
        <c:minorTickMark val="none"/>
        <c:tickLblPos val="none"/>
        <c:crossAx val="481846592"/>
        <c:crosses val="autoZero"/>
        <c:auto val="1"/>
        <c:lblOffset val="100"/>
        <c:baseTimeUnit val="years"/>
      </c:dateAx>
      <c:valAx>
        <c:axId val="48184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4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79.400000000000006</c:v>
                </c:pt>
                <c:pt idx="1">
                  <c:v>78.599999999999994</c:v>
                </c:pt>
                <c:pt idx="2">
                  <c:v>82.6</c:v>
                </c:pt>
                <c:pt idx="3">
                  <c:v>82.7</c:v>
                </c:pt>
                <c:pt idx="4">
                  <c:v>82.1</c:v>
                </c:pt>
              </c:numCache>
            </c:numRef>
          </c:val>
          <c:extLst xmlns:c16r2="http://schemas.microsoft.com/office/drawing/2015/06/chart">
            <c:ext xmlns:c16="http://schemas.microsoft.com/office/drawing/2014/chart" uri="{C3380CC4-5D6E-409C-BE32-E72D297353CC}">
              <c16:uniqueId val="{00000000-78FA-402A-9168-85760B4A8C7B}"/>
            </c:ext>
          </c:extLst>
        </c:ser>
        <c:dLbls>
          <c:showLegendKey val="0"/>
          <c:showVal val="0"/>
          <c:showCatName val="0"/>
          <c:showSerName val="0"/>
          <c:showPercent val="0"/>
          <c:showBubbleSize val="0"/>
        </c:dLbls>
        <c:gapWidth val="150"/>
        <c:axId val="481847376"/>
        <c:axId val="4818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89.6</c:v>
                </c:pt>
              </c:numCache>
            </c:numRef>
          </c:val>
          <c:smooth val="0"/>
          <c:extLst xmlns:c16r2="http://schemas.microsoft.com/office/drawing/2015/06/chart">
            <c:ext xmlns:c16="http://schemas.microsoft.com/office/drawing/2014/chart" uri="{C3380CC4-5D6E-409C-BE32-E72D297353CC}">
              <c16:uniqueId val="{00000001-78FA-402A-9168-85760B4A8C7B}"/>
            </c:ext>
          </c:extLst>
        </c:ser>
        <c:dLbls>
          <c:showLegendKey val="0"/>
          <c:showVal val="0"/>
          <c:showCatName val="0"/>
          <c:showSerName val="0"/>
          <c:showPercent val="0"/>
          <c:showBubbleSize val="0"/>
        </c:dLbls>
        <c:marker val="1"/>
        <c:smooth val="0"/>
        <c:axId val="481847376"/>
        <c:axId val="481849728"/>
      </c:lineChart>
      <c:dateAx>
        <c:axId val="481847376"/>
        <c:scaling>
          <c:orientation val="minMax"/>
        </c:scaling>
        <c:delete val="1"/>
        <c:axPos val="b"/>
        <c:numFmt formatCode="ge" sourceLinked="1"/>
        <c:majorTickMark val="none"/>
        <c:minorTickMark val="none"/>
        <c:tickLblPos val="none"/>
        <c:crossAx val="481849728"/>
        <c:crosses val="autoZero"/>
        <c:auto val="1"/>
        <c:lblOffset val="100"/>
        <c:baseTimeUnit val="years"/>
      </c:dateAx>
      <c:valAx>
        <c:axId val="48184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4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88.2</c:v>
                </c:pt>
                <c:pt idx="1">
                  <c:v>87</c:v>
                </c:pt>
                <c:pt idx="2">
                  <c:v>90.4</c:v>
                </c:pt>
                <c:pt idx="3">
                  <c:v>90.3</c:v>
                </c:pt>
                <c:pt idx="4">
                  <c:v>89.4</c:v>
                </c:pt>
              </c:numCache>
            </c:numRef>
          </c:val>
          <c:extLst xmlns:c16r2="http://schemas.microsoft.com/office/drawing/2015/06/chart">
            <c:ext xmlns:c16="http://schemas.microsoft.com/office/drawing/2014/chart" uri="{C3380CC4-5D6E-409C-BE32-E72D297353CC}">
              <c16:uniqueId val="{00000000-AFE6-429A-A3FE-E0559191DA73}"/>
            </c:ext>
          </c:extLst>
        </c:ser>
        <c:dLbls>
          <c:showLegendKey val="0"/>
          <c:showVal val="0"/>
          <c:showCatName val="0"/>
          <c:showSerName val="0"/>
          <c:showPercent val="0"/>
          <c:showBubbleSize val="0"/>
        </c:dLbls>
        <c:gapWidth val="150"/>
        <c:axId val="481843064"/>
        <c:axId val="4818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97</c:v>
                </c:pt>
              </c:numCache>
            </c:numRef>
          </c:val>
          <c:smooth val="0"/>
          <c:extLst xmlns:c16r2="http://schemas.microsoft.com/office/drawing/2015/06/chart">
            <c:ext xmlns:c16="http://schemas.microsoft.com/office/drawing/2014/chart" uri="{C3380CC4-5D6E-409C-BE32-E72D297353CC}">
              <c16:uniqueId val="{00000001-AFE6-429A-A3FE-E0559191DA73}"/>
            </c:ext>
          </c:extLst>
        </c:ser>
        <c:dLbls>
          <c:showLegendKey val="0"/>
          <c:showVal val="0"/>
          <c:showCatName val="0"/>
          <c:showSerName val="0"/>
          <c:showPercent val="0"/>
          <c:showBubbleSize val="0"/>
        </c:dLbls>
        <c:marker val="1"/>
        <c:smooth val="0"/>
        <c:axId val="481843064"/>
        <c:axId val="481850120"/>
      </c:lineChart>
      <c:dateAx>
        <c:axId val="481843064"/>
        <c:scaling>
          <c:orientation val="minMax"/>
        </c:scaling>
        <c:delete val="1"/>
        <c:axPos val="b"/>
        <c:numFmt formatCode="ge" sourceLinked="1"/>
        <c:majorTickMark val="none"/>
        <c:minorTickMark val="none"/>
        <c:tickLblPos val="none"/>
        <c:crossAx val="481850120"/>
        <c:crosses val="autoZero"/>
        <c:auto val="1"/>
        <c:lblOffset val="100"/>
        <c:baseTimeUnit val="years"/>
      </c:dateAx>
      <c:valAx>
        <c:axId val="48185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184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41.3</c:v>
                </c:pt>
                <c:pt idx="1">
                  <c:v>46.3</c:v>
                </c:pt>
                <c:pt idx="2">
                  <c:v>49.3</c:v>
                </c:pt>
                <c:pt idx="3">
                  <c:v>48.5</c:v>
                </c:pt>
                <c:pt idx="4">
                  <c:v>49.7</c:v>
                </c:pt>
              </c:numCache>
            </c:numRef>
          </c:val>
          <c:extLst xmlns:c16r2="http://schemas.microsoft.com/office/drawing/2015/06/chart">
            <c:ext xmlns:c16="http://schemas.microsoft.com/office/drawing/2014/chart" uri="{C3380CC4-5D6E-409C-BE32-E72D297353CC}">
              <c16:uniqueId val="{00000000-B62B-4596-B1AC-5B5EB0B2DEDD}"/>
            </c:ext>
          </c:extLst>
        </c:ser>
        <c:dLbls>
          <c:showLegendKey val="0"/>
          <c:showVal val="0"/>
          <c:showCatName val="0"/>
          <c:showSerName val="0"/>
          <c:showPercent val="0"/>
          <c:showBubbleSize val="0"/>
        </c:dLbls>
        <c:gapWidth val="150"/>
        <c:axId val="481849336"/>
        <c:axId val="48184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50.9</c:v>
                </c:pt>
              </c:numCache>
            </c:numRef>
          </c:val>
          <c:smooth val="0"/>
          <c:extLst xmlns:c16r2="http://schemas.microsoft.com/office/drawing/2015/06/chart">
            <c:ext xmlns:c16="http://schemas.microsoft.com/office/drawing/2014/chart" uri="{C3380CC4-5D6E-409C-BE32-E72D297353CC}">
              <c16:uniqueId val="{00000001-B62B-4596-B1AC-5B5EB0B2DEDD}"/>
            </c:ext>
          </c:extLst>
        </c:ser>
        <c:dLbls>
          <c:showLegendKey val="0"/>
          <c:showVal val="0"/>
          <c:showCatName val="0"/>
          <c:showSerName val="0"/>
          <c:showPercent val="0"/>
          <c:showBubbleSize val="0"/>
        </c:dLbls>
        <c:marker val="1"/>
        <c:smooth val="0"/>
        <c:axId val="481849336"/>
        <c:axId val="481842672"/>
      </c:lineChart>
      <c:dateAx>
        <c:axId val="481849336"/>
        <c:scaling>
          <c:orientation val="minMax"/>
        </c:scaling>
        <c:delete val="1"/>
        <c:axPos val="b"/>
        <c:numFmt formatCode="ge" sourceLinked="1"/>
        <c:majorTickMark val="none"/>
        <c:minorTickMark val="none"/>
        <c:tickLblPos val="none"/>
        <c:crossAx val="481842672"/>
        <c:crosses val="autoZero"/>
        <c:auto val="1"/>
        <c:lblOffset val="100"/>
        <c:baseTimeUnit val="years"/>
      </c:dateAx>
      <c:valAx>
        <c:axId val="48184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4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62.4</c:v>
                </c:pt>
                <c:pt idx="1">
                  <c:v>65.400000000000006</c:v>
                </c:pt>
                <c:pt idx="2">
                  <c:v>68</c:v>
                </c:pt>
                <c:pt idx="3">
                  <c:v>67.3</c:v>
                </c:pt>
                <c:pt idx="4">
                  <c:v>68.5</c:v>
                </c:pt>
              </c:numCache>
            </c:numRef>
          </c:val>
          <c:extLst xmlns:c16r2="http://schemas.microsoft.com/office/drawing/2015/06/chart">
            <c:ext xmlns:c16="http://schemas.microsoft.com/office/drawing/2014/chart" uri="{C3380CC4-5D6E-409C-BE32-E72D297353CC}">
              <c16:uniqueId val="{00000000-4590-4B5A-918E-AF268DC061A6}"/>
            </c:ext>
          </c:extLst>
        </c:ser>
        <c:dLbls>
          <c:showLegendKey val="0"/>
          <c:showVal val="0"/>
          <c:showCatName val="0"/>
          <c:showSerName val="0"/>
          <c:showPercent val="0"/>
          <c:showBubbleSize val="0"/>
        </c:dLbls>
        <c:gapWidth val="150"/>
        <c:axId val="481845024"/>
        <c:axId val="48541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66.8</c:v>
                </c:pt>
              </c:numCache>
            </c:numRef>
          </c:val>
          <c:smooth val="0"/>
          <c:extLst xmlns:c16r2="http://schemas.microsoft.com/office/drawing/2015/06/chart">
            <c:ext xmlns:c16="http://schemas.microsoft.com/office/drawing/2014/chart" uri="{C3380CC4-5D6E-409C-BE32-E72D297353CC}">
              <c16:uniqueId val="{00000001-4590-4B5A-918E-AF268DC061A6}"/>
            </c:ext>
          </c:extLst>
        </c:ser>
        <c:dLbls>
          <c:showLegendKey val="0"/>
          <c:showVal val="0"/>
          <c:showCatName val="0"/>
          <c:showSerName val="0"/>
          <c:showPercent val="0"/>
          <c:showBubbleSize val="0"/>
        </c:dLbls>
        <c:marker val="1"/>
        <c:smooth val="0"/>
        <c:axId val="481845024"/>
        <c:axId val="485419560"/>
      </c:lineChart>
      <c:dateAx>
        <c:axId val="481845024"/>
        <c:scaling>
          <c:orientation val="minMax"/>
        </c:scaling>
        <c:delete val="1"/>
        <c:axPos val="b"/>
        <c:numFmt formatCode="ge" sourceLinked="1"/>
        <c:majorTickMark val="none"/>
        <c:minorTickMark val="none"/>
        <c:tickLblPos val="none"/>
        <c:crossAx val="485419560"/>
        <c:crosses val="autoZero"/>
        <c:auto val="1"/>
        <c:lblOffset val="100"/>
        <c:baseTimeUnit val="years"/>
      </c:dateAx>
      <c:valAx>
        <c:axId val="48541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8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31362975</c:v>
                </c:pt>
                <c:pt idx="1">
                  <c:v>30893252</c:v>
                </c:pt>
                <c:pt idx="2">
                  <c:v>31530740</c:v>
                </c:pt>
                <c:pt idx="3">
                  <c:v>35083923</c:v>
                </c:pt>
                <c:pt idx="4">
                  <c:v>37651480</c:v>
                </c:pt>
              </c:numCache>
            </c:numRef>
          </c:val>
          <c:extLst xmlns:c16r2="http://schemas.microsoft.com/office/drawing/2015/06/chart">
            <c:ext xmlns:c16="http://schemas.microsoft.com/office/drawing/2014/chart" uri="{C3380CC4-5D6E-409C-BE32-E72D297353CC}">
              <c16:uniqueId val="{00000000-B463-4947-AA4E-74DA7DAD4193}"/>
            </c:ext>
          </c:extLst>
        </c:ser>
        <c:dLbls>
          <c:showLegendKey val="0"/>
          <c:showVal val="0"/>
          <c:showCatName val="0"/>
          <c:showSerName val="0"/>
          <c:showPercent val="0"/>
          <c:showBubbleSize val="0"/>
        </c:dLbls>
        <c:gapWidth val="150"/>
        <c:axId val="485420344"/>
        <c:axId val="4854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47082778</c:v>
                </c:pt>
              </c:numCache>
            </c:numRef>
          </c:val>
          <c:smooth val="0"/>
          <c:extLst xmlns:c16r2="http://schemas.microsoft.com/office/drawing/2015/06/chart">
            <c:ext xmlns:c16="http://schemas.microsoft.com/office/drawing/2014/chart" uri="{C3380CC4-5D6E-409C-BE32-E72D297353CC}">
              <c16:uniqueId val="{00000001-B463-4947-AA4E-74DA7DAD4193}"/>
            </c:ext>
          </c:extLst>
        </c:ser>
        <c:dLbls>
          <c:showLegendKey val="0"/>
          <c:showVal val="0"/>
          <c:showCatName val="0"/>
          <c:showSerName val="0"/>
          <c:showPercent val="0"/>
          <c:showBubbleSize val="0"/>
        </c:dLbls>
        <c:marker val="1"/>
        <c:smooth val="0"/>
        <c:axId val="485420344"/>
        <c:axId val="485420736"/>
      </c:lineChart>
      <c:dateAx>
        <c:axId val="485420344"/>
        <c:scaling>
          <c:orientation val="minMax"/>
        </c:scaling>
        <c:delete val="1"/>
        <c:axPos val="b"/>
        <c:numFmt formatCode="ge" sourceLinked="1"/>
        <c:majorTickMark val="none"/>
        <c:minorTickMark val="none"/>
        <c:tickLblPos val="none"/>
        <c:crossAx val="485420736"/>
        <c:crosses val="autoZero"/>
        <c:auto val="1"/>
        <c:lblOffset val="100"/>
        <c:baseTimeUnit val="years"/>
      </c:dateAx>
      <c:valAx>
        <c:axId val="48542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2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22.5</c:v>
                </c:pt>
                <c:pt idx="1">
                  <c:v>21.7</c:v>
                </c:pt>
                <c:pt idx="2">
                  <c:v>24.3</c:v>
                </c:pt>
                <c:pt idx="3">
                  <c:v>26.7</c:v>
                </c:pt>
                <c:pt idx="4">
                  <c:v>24.8</c:v>
                </c:pt>
              </c:numCache>
            </c:numRef>
          </c:val>
          <c:extLst xmlns:c16r2="http://schemas.microsoft.com/office/drawing/2015/06/chart">
            <c:ext xmlns:c16="http://schemas.microsoft.com/office/drawing/2014/chart" uri="{C3380CC4-5D6E-409C-BE32-E72D297353CC}">
              <c16:uniqueId val="{00000000-0945-49DE-9518-0235D6EF4F11}"/>
            </c:ext>
          </c:extLst>
        </c:ser>
        <c:dLbls>
          <c:showLegendKey val="0"/>
          <c:showVal val="0"/>
          <c:showCatName val="0"/>
          <c:showSerName val="0"/>
          <c:showPercent val="0"/>
          <c:showBubbleSize val="0"/>
        </c:dLbls>
        <c:gapWidth val="150"/>
        <c:axId val="485422304"/>
        <c:axId val="48542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23.9</c:v>
                </c:pt>
              </c:numCache>
            </c:numRef>
          </c:val>
          <c:smooth val="0"/>
          <c:extLst xmlns:c16r2="http://schemas.microsoft.com/office/drawing/2015/06/chart">
            <c:ext xmlns:c16="http://schemas.microsoft.com/office/drawing/2014/chart" uri="{C3380CC4-5D6E-409C-BE32-E72D297353CC}">
              <c16:uniqueId val="{00000001-0945-49DE-9518-0235D6EF4F11}"/>
            </c:ext>
          </c:extLst>
        </c:ser>
        <c:dLbls>
          <c:showLegendKey val="0"/>
          <c:showVal val="0"/>
          <c:showCatName val="0"/>
          <c:showSerName val="0"/>
          <c:showPercent val="0"/>
          <c:showBubbleSize val="0"/>
        </c:dLbls>
        <c:marker val="1"/>
        <c:smooth val="0"/>
        <c:axId val="485422304"/>
        <c:axId val="485423088"/>
      </c:lineChart>
      <c:dateAx>
        <c:axId val="485422304"/>
        <c:scaling>
          <c:orientation val="minMax"/>
        </c:scaling>
        <c:delete val="1"/>
        <c:axPos val="b"/>
        <c:numFmt formatCode="ge" sourceLinked="1"/>
        <c:majorTickMark val="none"/>
        <c:minorTickMark val="none"/>
        <c:tickLblPos val="none"/>
        <c:crossAx val="485423088"/>
        <c:crosses val="autoZero"/>
        <c:auto val="1"/>
        <c:lblOffset val="100"/>
        <c:baseTimeUnit val="years"/>
      </c:dateAx>
      <c:valAx>
        <c:axId val="48542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2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64.900000000000006</c:v>
                </c:pt>
                <c:pt idx="1">
                  <c:v>60.6</c:v>
                </c:pt>
                <c:pt idx="2">
                  <c:v>56.3</c:v>
                </c:pt>
                <c:pt idx="3">
                  <c:v>59.6</c:v>
                </c:pt>
                <c:pt idx="4">
                  <c:v>62.9</c:v>
                </c:pt>
              </c:numCache>
            </c:numRef>
          </c:val>
          <c:extLst xmlns:c16r2="http://schemas.microsoft.com/office/drawing/2015/06/chart">
            <c:ext xmlns:c16="http://schemas.microsoft.com/office/drawing/2014/chart" uri="{C3380CC4-5D6E-409C-BE32-E72D297353CC}">
              <c16:uniqueId val="{00000000-9A3C-4A98-BA3B-18D02A05E154}"/>
            </c:ext>
          </c:extLst>
        </c:ser>
        <c:dLbls>
          <c:showLegendKey val="0"/>
          <c:showVal val="0"/>
          <c:showCatName val="0"/>
          <c:showSerName val="0"/>
          <c:showPercent val="0"/>
          <c:showBubbleSize val="0"/>
        </c:dLbls>
        <c:gapWidth val="150"/>
        <c:axId val="485412504"/>
        <c:axId val="4854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56.1</c:v>
                </c:pt>
              </c:numCache>
            </c:numRef>
          </c:val>
          <c:smooth val="0"/>
          <c:extLst xmlns:c16r2="http://schemas.microsoft.com/office/drawing/2015/06/chart">
            <c:ext xmlns:c16="http://schemas.microsoft.com/office/drawing/2014/chart" uri="{C3380CC4-5D6E-409C-BE32-E72D297353CC}">
              <c16:uniqueId val="{00000001-9A3C-4A98-BA3B-18D02A05E154}"/>
            </c:ext>
          </c:extLst>
        </c:ser>
        <c:dLbls>
          <c:showLegendKey val="0"/>
          <c:showVal val="0"/>
          <c:showCatName val="0"/>
          <c:showSerName val="0"/>
          <c:showPercent val="0"/>
          <c:showBubbleSize val="0"/>
        </c:dLbls>
        <c:marker val="1"/>
        <c:smooth val="0"/>
        <c:axId val="485412504"/>
        <c:axId val="485426616"/>
      </c:lineChart>
      <c:dateAx>
        <c:axId val="485412504"/>
        <c:scaling>
          <c:orientation val="minMax"/>
        </c:scaling>
        <c:delete val="1"/>
        <c:axPos val="b"/>
        <c:numFmt formatCode="ge" sourceLinked="1"/>
        <c:majorTickMark val="none"/>
        <c:minorTickMark val="none"/>
        <c:tickLblPos val="none"/>
        <c:crossAx val="485426616"/>
        <c:crosses val="autoZero"/>
        <c:auto val="1"/>
        <c:lblOffset val="100"/>
        <c:baseTimeUnit val="years"/>
      </c:dateAx>
      <c:valAx>
        <c:axId val="48542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1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9272</c:v>
                </c:pt>
                <c:pt idx="1">
                  <c:v>9265</c:v>
                </c:pt>
                <c:pt idx="2">
                  <c:v>9416</c:v>
                </c:pt>
                <c:pt idx="3">
                  <c:v>10748</c:v>
                </c:pt>
                <c:pt idx="4">
                  <c:v>10261</c:v>
                </c:pt>
              </c:numCache>
            </c:numRef>
          </c:val>
          <c:extLst xmlns:c16r2="http://schemas.microsoft.com/office/drawing/2015/06/chart">
            <c:ext xmlns:c16="http://schemas.microsoft.com/office/drawing/2014/chart" uri="{C3380CC4-5D6E-409C-BE32-E72D297353CC}">
              <c16:uniqueId val="{00000000-CF93-40B5-9934-4BFFF55EC634}"/>
            </c:ext>
          </c:extLst>
        </c:ser>
        <c:dLbls>
          <c:showLegendKey val="0"/>
          <c:showVal val="0"/>
          <c:showCatName val="0"/>
          <c:showSerName val="0"/>
          <c:showPercent val="0"/>
          <c:showBubbleSize val="0"/>
        </c:dLbls>
        <c:gapWidth val="150"/>
        <c:axId val="485427008"/>
        <c:axId val="48542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13792</c:v>
                </c:pt>
              </c:numCache>
            </c:numRef>
          </c:val>
          <c:smooth val="0"/>
          <c:extLst xmlns:c16r2="http://schemas.microsoft.com/office/drawing/2015/06/chart">
            <c:ext xmlns:c16="http://schemas.microsoft.com/office/drawing/2014/chart" uri="{C3380CC4-5D6E-409C-BE32-E72D297353CC}">
              <c16:uniqueId val="{00000001-CF93-40B5-9934-4BFFF55EC634}"/>
            </c:ext>
          </c:extLst>
        </c:ser>
        <c:dLbls>
          <c:showLegendKey val="0"/>
          <c:showVal val="0"/>
          <c:showCatName val="0"/>
          <c:showSerName val="0"/>
          <c:showPercent val="0"/>
          <c:showBubbleSize val="0"/>
        </c:dLbls>
        <c:marker val="1"/>
        <c:smooth val="0"/>
        <c:axId val="485427008"/>
        <c:axId val="485424656"/>
      </c:lineChart>
      <c:dateAx>
        <c:axId val="485427008"/>
        <c:scaling>
          <c:orientation val="minMax"/>
        </c:scaling>
        <c:delete val="1"/>
        <c:axPos val="b"/>
        <c:numFmt formatCode="ge" sourceLinked="1"/>
        <c:majorTickMark val="none"/>
        <c:minorTickMark val="none"/>
        <c:tickLblPos val="none"/>
        <c:crossAx val="485424656"/>
        <c:crosses val="autoZero"/>
        <c:auto val="1"/>
        <c:lblOffset val="100"/>
        <c:baseTimeUnit val="years"/>
      </c:dateAx>
      <c:valAx>
        <c:axId val="48542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29484</c:v>
                </c:pt>
                <c:pt idx="1">
                  <c:v>32072</c:v>
                </c:pt>
                <c:pt idx="2">
                  <c:v>35571</c:v>
                </c:pt>
                <c:pt idx="3">
                  <c:v>36873</c:v>
                </c:pt>
                <c:pt idx="4">
                  <c:v>37398</c:v>
                </c:pt>
              </c:numCache>
            </c:numRef>
          </c:val>
          <c:extLst xmlns:c16r2="http://schemas.microsoft.com/office/drawing/2015/06/chart">
            <c:ext xmlns:c16="http://schemas.microsoft.com/office/drawing/2014/chart" uri="{C3380CC4-5D6E-409C-BE32-E72D297353CC}">
              <c16:uniqueId val="{00000000-1E01-4691-940A-3AB8F4C31C37}"/>
            </c:ext>
          </c:extLst>
        </c:ser>
        <c:dLbls>
          <c:showLegendKey val="0"/>
          <c:showVal val="0"/>
          <c:showCatName val="0"/>
          <c:showSerName val="0"/>
          <c:showPercent val="0"/>
          <c:showBubbleSize val="0"/>
        </c:dLbls>
        <c:gapWidth val="150"/>
        <c:axId val="485427400"/>
        <c:axId val="4854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50958</c:v>
                </c:pt>
              </c:numCache>
            </c:numRef>
          </c:val>
          <c:smooth val="0"/>
          <c:extLst xmlns:c16r2="http://schemas.microsoft.com/office/drawing/2015/06/chart">
            <c:ext xmlns:c16="http://schemas.microsoft.com/office/drawing/2014/chart" uri="{C3380CC4-5D6E-409C-BE32-E72D297353CC}">
              <c16:uniqueId val="{00000001-1E01-4691-940A-3AB8F4C31C37}"/>
            </c:ext>
          </c:extLst>
        </c:ser>
        <c:dLbls>
          <c:showLegendKey val="0"/>
          <c:showVal val="0"/>
          <c:showCatName val="0"/>
          <c:showSerName val="0"/>
          <c:showPercent val="0"/>
          <c:showBubbleSize val="0"/>
        </c:dLbls>
        <c:marker val="1"/>
        <c:smooth val="0"/>
        <c:axId val="485427400"/>
        <c:axId val="485424264"/>
      </c:lineChart>
      <c:dateAx>
        <c:axId val="485427400"/>
        <c:scaling>
          <c:orientation val="minMax"/>
        </c:scaling>
        <c:delete val="1"/>
        <c:axPos val="b"/>
        <c:numFmt formatCode="ge" sourceLinked="1"/>
        <c:majorTickMark val="none"/>
        <c:minorTickMark val="none"/>
        <c:tickLblPos val="none"/>
        <c:crossAx val="485424264"/>
        <c:crosses val="autoZero"/>
        <c:auto val="1"/>
        <c:lblOffset val="100"/>
        <c:baseTimeUnit val="years"/>
      </c:dateAx>
      <c:valAx>
        <c:axId val="48542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42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66"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和歌山県御坊市外五ヶ町病院経営事務組合　国保日高総合病院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273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100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377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26906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273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273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88.2</v>
      </c>
      <c r="Q33" s="119"/>
      <c r="R33" s="119"/>
      <c r="S33" s="119"/>
      <c r="T33" s="119"/>
      <c r="U33" s="119"/>
      <c r="V33" s="119"/>
      <c r="W33" s="119"/>
      <c r="X33" s="119"/>
      <c r="Y33" s="119"/>
      <c r="Z33" s="119"/>
      <c r="AA33" s="119"/>
      <c r="AB33" s="119"/>
      <c r="AC33" s="119"/>
      <c r="AD33" s="120"/>
      <c r="AE33" s="118">
        <f>データ!AI7</f>
        <v>87</v>
      </c>
      <c r="AF33" s="119"/>
      <c r="AG33" s="119"/>
      <c r="AH33" s="119"/>
      <c r="AI33" s="119"/>
      <c r="AJ33" s="119"/>
      <c r="AK33" s="119"/>
      <c r="AL33" s="119"/>
      <c r="AM33" s="119"/>
      <c r="AN33" s="119"/>
      <c r="AO33" s="119"/>
      <c r="AP33" s="119"/>
      <c r="AQ33" s="119"/>
      <c r="AR33" s="119"/>
      <c r="AS33" s="120"/>
      <c r="AT33" s="118">
        <f>データ!AJ7</f>
        <v>90.4</v>
      </c>
      <c r="AU33" s="119"/>
      <c r="AV33" s="119"/>
      <c r="AW33" s="119"/>
      <c r="AX33" s="119"/>
      <c r="AY33" s="119"/>
      <c r="AZ33" s="119"/>
      <c r="BA33" s="119"/>
      <c r="BB33" s="119"/>
      <c r="BC33" s="119"/>
      <c r="BD33" s="119"/>
      <c r="BE33" s="119"/>
      <c r="BF33" s="119"/>
      <c r="BG33" s="119"/>
      <c r="BH33" s="120"/>
      <c r="BI33" s="118">
        <f>データ!AK7</f>
        <v>90.3</v>
      </c>
      <c r="BJ33" s="119"/>
      <c r="BK33" s="119"/>
      <c r="BL33" s="119"/>
      <c r="BM33" s="119"/>
      <c r="BN33" s="119"/>
      <c r="BO33" s="119"/>
      <c r="BP33" s="119"/>
      <c r="BQ33" s="119"/>
      <c r="BR33" s="119"/>
      <c r="BS33" s="119"/>
      <c r="BT33" s="119"/>
      <c r="BU33" s="119"/>
      <c r="BV33" s="119"/>
      <c r="BW33" s="120"/>
      <c r="BX33" s="118">
        <f>データ!AL7</f>
        <v>89.4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79.400000000000006</v>
      </c>
      <c r="DE33" s="119"/>
      <c r="DF33" s="119"/>
      <c r="DG33" s="119"/>
      <c r="DH33" s="119"/>
      <c r="DI33" s="119"/>
      <c r="DJ33" s="119"/>
      <c r="DK33" s="119"/>
      <c r="DL33" s="119"/>
      <c r="DM33" s="119"/>
      <c r="DN33" s="119"/>
      <c r="DO33" s="119"/>
      <c r="DP33" s="119"/>
      <c r="DQ33" s="119"/>
      <c r="DR33" s="120"/>
      <c r="DS33" s="118">
        <f>データ!AT7</f>
        <v>78.599999999999994</v>
      </c>
      <c r="DT33" s="119"/>
      <c r="DU33" s="119"/>
      <c r="DV33" s="119"/>
      <c r="DW33" s="119"/>
      <c r="DX33" s="119"/>
      <c r="DY33" s="119"/>
      <c r="DZ33" s="119"/>
      <c r="EA33" s="119"/>
      <c r="EB33" s="119"/>
      <c r="EC33" s="119"/>
      <c r="ED33" s="119"/>
      <c r="EE33" s="119"/>
      <c r="EF33" s="119"/>
      <c r="EG33" s="120"/>
      <c r="EH33" s="118">
        <f>データ!AU7</f>
        <v>82.6</v>
      </c>
      <c r="EI33" s="119"/>
      <c r="EJ33" s="119"/>
      <c r="EK33" s="119"/>
      <c r="EL33" s="119"/>
      <c r="EM33" s="119"/>
      <c r="EN33" s="119"/>
      <c r="EO33" s="119"/>
      <c r="EP33" s="119"/>
      <c r="EQ33" s="119"/>
      <c r="ER33" s="119"/>
      <c r="ES33" s="119"/>
      <c r="ET33" s="119"/>
      <c r="EU33" s="119"/>
      <c r="EV33" s="120"/>
      <c r="EW33" s="118">
        <f>データ!AV7</f>
        <v>82.7</v>
      </c>
      <c r="EX33" s="119"/>
      <c r="EY33" s="119"/>
      <c r="EZ33" s="119"/>
      <c r="FA33" s="119"/>
      <c r="FB33" s="119"/>
      <c r="FC33" s="119"/>
      <c r="FD33" s="119"/>
      <c r="FE33" s="119"/>
      <c r="FF33" s="119"/>
      <c r="FG33" s="119"/>
      <c r="FH33" s="119"/>
      <c r="FI33" s="119"/>
      <c r="FJ33" s="119"/>
      <c r="FK33" s="120"/>
      <c r="FL33" s="118">
        <f>データ!AW7</f>
        <v>82.1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45.2</v>
      </c>
      <c r="GS33" s="119"/>
      <c r="GT33" s="119"/>
      <c r="GU33" s="119"/>
      <c r="GV33" s="119"/>
      <c r="GW33" s="119"/>
      <c r="GX33" s="119"/>
      <c r="GY33" s="119"/>
      <c r="GZ33" s="119"/>
      <c r="HA33" s="119"/>
      <c r="HB33" s="119"/>
      <c r="HC33" s="119"/>
      <c r="HD33" s="119"/>
      <c r="HE33" s="119"/>
      <c r="HF33" s="120"/>
      <c r="HG33" s="118">
        <f>データ!BE7</f>
        <v>65</v>
      </c>
      <c r="HH33" s="119"/>
      <c r="HI33" s="119"/>
      <c r="HJ33" s="119"/>
      <c r="HK33" s="119"/>
      <c r="HL33" s="119"/>
      <c r="HM33" s="119"/>
      <c r="HN33" s="119"/>
      <c r="HO33" s="119"/>
      <c r="HP33" s="119"/>
      <c r="HQ33" s="119"/>
      <c r="HR33" s="119"/>
      <c r="HS33" s="119"/>
      <c r="HT33" s="119"/>
      <c r="HU33" s="120"/>
      <c r="HV33" s="118">
        <f>データ!BF7</f>
        <v>71.099999999999994</v>
      </c>
      <c r="HW33" s="119"/>
      <c r="HX33" s="119"/>
      <c r="HY33" s="119"/>
      <c r="HZ33" s="119"/>
      <c r="IA33" s="119"/>
      <c r="IB33" s="119"/>
      <c r="IC33" s="119"/>
      <c r="ID33" s="119"/>
      <c r="IE33" s="119"/>
      <c r="IF33" s="119"/>
      <c r="IG33" s="119"/>
      <c r="IH33" s="119"/>
      <c r="II33" s="119"/>
      <c r="IJ33" s="120"/>
      <c r="IK33" s="118">
        <f>データ!BG7</f>
        <v>78.900000000000006</v>
      </c>
      <c r="IL33" s="119"/>
      <c r="IM33" s="119"/>
      <c r="IN33" s="119"/>
      <c r="IO33" s="119"/>
      <c r="IP33" s="119"/>
      <c r="IQ33" s="119"/>
      <c r="IR33" s="119"/>
      <c r="IS33" s="119"/>
      <c r="IT33" s="119"/>
      <c r="IU33" s="119"/>
      <c r="IV33" s="119"/>
      <c r="IW33" s="119"/>
      <c r="IX33" s="119"/>
      <c r="IY33" s="120"/>
      <c r="IZ33" s="118">
        <f>データ!BH7</f>
        <v>91.6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66.7</v>
      </c>
      <c r="KG33" s="119"/>
      <c r="KH33" s="119"/>
      <c r="KI33" s="119"/>
      <c r="KJ33" s="119"/>
      <c r="KK33" s="119"/>
      <c r="KL33" s="119"/>
      <c r="KM33" s="119"/>
      <c r="KN33" s="119"/>
      <c r="KO33" s="119"/>
      <c r="KP33" s="119"/>
      <c r="KQ33" s="119"/>
      <c r="KR33" s="119"/>
      <c r="KS33" s="119"/>
      <c r="KT33" s="120"/>
      <c r="KU33" s="118">
        <f>データ!BP7</f>
        <v>64</v>
      </c>
      <c r="KV33" s="119"/>
      <c r="KW33" s="119"/>
      <c r="KX33" s="119"/>
      <c r="KY33" s="119"/>
      <c r="KZ33" s="119"/>
      <c r="LA33" s="119"/>
      <c r="LB33" s="119"/>
      <c r="LC33" s="119"/>
      <c r="LD33" s="119"/>
      <c r="LE33" s="119"/>
      <c r="LF33" s="119"/>
      <c r="LG33" s="119"/>
      <c r="LH33" s="119"/>
      <c r="LI33" s="120"/>
      <c r="LJ33" s="118">
        <f>データ!BQ7</f>
        <v>65.8</v>
      </c>
      <c r="LK33" s="119"/>
      <c r="LL33" s="119"/>
      <c r="LM33" s="119"/>
      <c r="LN33" s="119"/>
      <c r="LO33" s="119"/>
      <c r="LP33" s="119"/>
      <c r="LQ33" s="119"/>
      <c r="LR33" s="119"/>
      <c r="LS33" s="119"/>
      <c r="LT33" s="119"/>
      <c r="LU33" s="119"/>
      <c r="LV33" s="119"/>
      <c r="LW33" s="119"/>
      <c r="LX33" s="120"/>
      <c r="LY33" s="118">
        <f>データ!BR7</f>
        <v>66.7</v>
      </c>
      <c r="LZ33" s="119"/>
      <c r="MA33" s="119"/>
      <c r="MB33" s="119"/>
      <c r="MC33" s="119"/>
      <c r="MD33" s="119"/>
      <c r="ME33" s="119"/>
      <c r="MF33" s="119"/>
      <c r="MG33" s="119"/>
      <c r="MH33" s="119"/>
      <c r="MI33" s="119"/>
      <c r="MJ33" s="119"/>
      <c r="MK33" s="119"/>
      <c r="ML33" s="119"/>
      <c r="MM33" s="120"/>
      <c r="MN33" s="118">
        <f>データ!BS7</f>
        <v>72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6" t="s">
        <v>153</v>
      </c>
      <c r="NK49" s="127"/>
      <c r="NL49" s="127"/>
      <c r="NM49" s="127"/>
      <c r="NN49" s="127"/>
      <c r="NO49" s="127"/>
      <c r="NP49" s="127"/>
      <c r="NQ49" s="127"/>
      <c r="NR49" s="127"/>
      <c r="NS49" s="127"/>
      <c r="NT49" s="127"/>
      <c r="NU49" s="127"/>
      <c r="NV49" s="127"/>
      <c r="NW49" s="127"/>
      <c r="NX49" s="12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6"/>
      <c r="NK50" s="127"/>
      <c r="NL50" s="127"/>
      <c r="NM50" s="127"/>
      <c r="NN50" s="127"/>
      <c r="NO50" s="127"/>
      <c r="NP50" s="127"/>
      <c r="NQ50" s="127"/>
      <c r="NR50" s="127"/>
      <c r="NS50" s="127"/>
      <c r="NT50" s="127"/>
      <c r="NU50" s="127"/>
      <c r="NV50" s="127"/>
      <c r="NW50" s="127"/>
      <c r="NX50" s="12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6"/>
      <c r="NK51" s="127"/>
      <c r="NL51" s="127"/>
      <c r="NM51" s="127"/>
      <c r="NN51" s="127"/>
      <c r="NO51" s="127"/>
      <c r="NP51" s="127"/>
      <c r="NQ51" s="127"/>
      <c r="NR51" s="127"/>
      <c r="NS51" s="127"/>
      <c r="NT51" s="127"/>
      <c r="NU51" s="127"/>
      <c r="NV51" s="127"/>
      <c r="NW51" s="127"/>
      <c r="NX51" s="12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c r="NK52" s="127"/>
      <c r="NL52" s="127"/>
      <c r="NM52" s="127"/>
      <c r="NN52" s="127"/>
      <c r="NO52" s="127"/>
      <c r="NP52" s="127"/>
      <c r="NQ52" s="127"/>
      <c r="NR52" s="127"/>
      <c r="NS52" s="127"/>
      <c r="NT52" s="127"/>
      <c r="NU52" s="127"/>
      <c r="NV52" s="127"/>
      <c r="NW52" s="127"/>
      <c r="NX52" s="12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26"/>
      <c r="NK54" s="127"/>
      <c r="NL54" s="127"/>
      <c r="NM54" s="127"/>
      <c r="NN54" s="127"/>
      <c r="NO54" s="127"/>
      <c r="NP54" s="127"/>
      <c r="NQ54" s="127"/>
      <c r="NR54" s="127"/>
      <c r="NS54" s="127"/>
      <c r="NT54" s="127"/>
      <c r="NU54" s="127"/>
      <c r="NV54" s="127"/>
      <c r="NW54" s="127"/>
      <c r="NX54" s="128"/>
    </row>
    <row r="55" spans="1:388" ht="13.5" customHeight="1">
      <c r="A55" s="2"/>
      <c r="B55" s="25"/>
      <c r="C55" s="5"/>
      <c r="D55" s="5"/>
      <c r="E55" s="5"/>
      <c r="F55" s="5"/>
      <c r="G55" s="121" t="s">
        <v>37</v>
      </c>
      <c r="H55" s="121"/>
      <c r="I55" s="121"/>
      <c r="J55" s="121"/>
      <c r="K55" s="121"/>
      <c r="L55" s="121"/>
      <c r="M55" s="121"/>
      <c r="N55" s="121"/>
      <c r="O55" s="121"/>
      <c r="P55" s="122">
        <f>データ!BZ7</f>
        <v>29484</v>
      </c>
      <c r="Q55" s="123"/>
      <c r="R55" s="123"/>
      <c r="S55" s="123"/>
      <c r="T55" s="123"/>
      <c r="U55" s="123"/>
      <c r="V55" s="123"/>
      <c r="W55" s="123"/>
      <c r="X55" s="123"/>
      <c r="Y55" s="123"/>
      <c r="Z55" s="123"/>
      <c r="AA55" s="123"/>
      <c r="AB55" s="123"/>
      <c r="AC55" s="123"/>
      <c r="AD55" s="124"/>
      <c r="AE55" s="122">
        <f>データ!CA7</f>
        <v>32072</v>
      </c>
      <c r="AF55" s="123"/>
      <c r="AG55" s="123"/>
      <c r="AH55" s="123"/>
      <c r="AI55" s="123"/>
      <c r="AJ55" s="123"/>
      <c r="AK55" s="123"/>
      <c r="AL55" s="123"/>
      <c r="AM55" s="123"/>
      <c r="AN55" s="123"/>
      <c r="AO55" s="123"/>
      <c r="AP55" s="123"/>
      <c r="AQ55" s="123"/>
      <c r="AR55" s="123"/>
      <c r="AS55" s="124"/>
      <c r="AT55" s="122">
        <f>データ!CB7</f>
        <v>35571</v>
      </c>
      <c r="AU55" s="123"/>
      <c r="AV55" s="123"/>
      <c r="AW55" s="123"/>
      <c r="AX55" s="123"/>
      <c r="AY55" s="123"/>
      <c r="AZ55" s="123"/>
      <c r="BA55" s="123"/>
      <c r="BB55" s="123"/>
      <c r="BC55" s="123"/>
      <c r="BD55" s="123"/>
      <c r="BE55" s="123"/>
      <c r="BF55" s="123"/>
      <c r="BG55" s="123"/>
      <c r="BH55" s="124"/>
      <c r="BI55" s="122">
        <f>データ!CC7</f>
        <v>36873</v>
      </c>
      <c r="BJ55" s="123"/>
      <c r="BK55" s="123"/>
      <c r="BL55" s="123"/>
      <c r="BM55" s="123"/>
      <c r="BN55" s="123"/>
      <c r="BO55" s="123"/>
      <c r="BP55" s="123"/>
      <c r="BQ55" s="123"/>
      <c r="BR55" s="123"/>
      <c r="BS55" s="123"/>
      <c r="BT55" s="123"/>
      <c r="BU55" s="123"/>
      <c r="BV55" s="123"/>
      <c r="BW55" s="124"/>
      <c r="BX55" s="122">
        <f>データ!CD7</f>
        <v>37398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9272</v>
      </c>
      <c r="DE55" s="123"/>
      <c r="DF55" s="123"/>
      <c r="DG55" s="123"/>
      <c r="DH55" s="123"/>
      <c r="DI55" s="123"/>
      <c r="DJ55" s="123"/>
      <c r="DK55" s="123"/>
      <c r="DL55" s="123"/>
      <c r="DM55" s="123"/>
      <c r="DN55" s="123"/>
      <c r="DO55" s="123"/>
      <c r="DP55" s="123"/>
      <c r="DQ55" s="123"/>
      <c r="DR55" s="124"/>
      <c r="DS55" s="122">
        <f>データ!CL7</f>
        <v>9265</v>
      </c>
      <c r="DT55" s="123"/>
      <c r="DU55" s="123"/>
      <c r="DV55" s="123"/>
      <c r="DW55" s="123"/>
      <c r="DX55" s="123"/>
      <c r="DY55" s="123"/>
      <c r="DZ55" s="123"/>
      <c r="EA55" s="123"/>
      <c r="EB55" s="123"/>
      <c r="EC55" s="123"/>
      <c r="ED55" s="123"/>
      <c r="EE55" s="123"/>
      <c r="EF55" s="123"/>
      <c r="EG55" s="124"/>
      <c r="EH55" s="122">
        <f>データ!CM7</f>
        <v>9416</v>
      </c>
      <c r="EI55" s="123"/>
      <c r="EJ55" s="123"/>
      <c r="EK55" s="123"/>
      <c r="EL55" s="123"/>
      <c r="EM55" s="123"/>
      <c r="EN55" s="123"/>
      <c r="EO55" s="123"/>
      <c r="EP55" s="123"/>
      <c r="EQ55" s="123"/>
      <c r="ER55" s="123"/>
      <c r="ES55" s="123"/>
      <c r="ET55" s="123"/>
      <c r="EU55" s="123"/>
      <c r="EV55" s="124"/>
      <c r="EW55" s="122">
        <f>データ!CN7</f>
        <v>10748</v>
      </c>
      <c r="EX55" s="123"/>
      <c r="EY55" s="123"/>
      <c r="EZ55" s="123"/>
      <c r="FA55" s="123"/>
      <c r="FB55" s="123"/>
      <c r="FC55" s="123"/>
      <c r="FD55" s="123"/>
      <c r="FE55" s="123"/>
      <c r="FF55" s="123"/>
      <c r="FG55" s="123"/>
      <c r="FH55" s="123"/>
      <c r="FI55" s="123"/>
      <c r="FJ55" s="123"/>
      <c r="FK55" s="124"/>
      <c r="FL55" s="122">
        <f>データ!CO7</f>
        <v>10261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64.900000000000006</v>
      </c>
      <c r="GS55" s="119"/>
      <c r="GT55" s="119"/>
      <c r="GU55" s="119"/>
      <c r="GV55" s="119"/>
      <c r="GW55" s="119"/>
      <c r="GX55" s="119"/>
      <c r="GY55" s="119"/>
      <c r="GZ55" s="119"/>
      <c r="HA55" s="119"/>
      <c r="HB55" s="119"/>
      <c r="HC55" s="119"/>
      <c r="HD55" s="119"/>
      <c r="HE55" s="119"/>
      <c r="HF55" s="120"/>
      <c r="HG55" s="118">
        <f>データ!CW7</f>
        <v>60.6</v>
      </c>
      <c r="HH55" s="119"/>
      <c r="HI55" s="119"/>
      <c r="HJ55" s="119"/>
      <c r="HK55" s="119"/>
      <c r="HL55" s="119"/>
      <c r="HM55" s="119"/>
      <c r="HN55" s="119"/>
      <c r="HO55" s="119"/>
      <c r="HP55" s="119"/>
      <c r="HQ55" s="119"/>
      <c r="HR55" s="119"/>
      <c r="HS55" s="119"/>
      <c r="HT55" s="119"/>
      <c r="HU55" s="120"/>
      <c r="HV55" s="118">
        <f>データ!CX7</f>
        <v>56.3</v>
      </c>
      <c r="HW55" s="119"/>
      <c r="HX55" s="119"/>
      <c r="HY55" s="119"/>
      <c r="HZ55" s="119"/>
      <c r="IA55" s="119"/>
      <c r="IB55" s="119"/>
      <c r="IC55" s="119"/>
      <c r="ID55" s="119"/>
      <c r="IE55" s="119"/>
      <c r="IF55" s="119"/>
      <c r="IG55" s="119"/>
      <c r="IH55" s="119"/>
      <c r="II55" s="119"/>
      <c r="IJ55" s="120"/>
      <c r="IK55" s="118">
        <f>データ!CY7</f>
        <v>59.6</v>
      </c>
      <c r="IL55" s="119"/>
      <c r="IM55" s="119"/>
      <c r="IN55" s="119"/>
      <c r="IO55" s="119"/>
      <c r="IP55" s="119"/>
      <c r="IQ55" s="119"/>
      <c r="IR55" s="119"/>
      <c r="IS55" s="119"/>
      <c r="IT55" s="119"/>
      <c r="IU55" s="119"/>
      <c r="IV55" s="119"/>
      <c r="IW55" s="119"/>
      <c r="IX55" s="119"/>
      <c r="IY55" s="120"/>
      <c r="IZ55" s="118">
        <f>データ!CZ7</f>
        <v>62.9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22.5</v>
      </c>
      <c r="KG55" s="119"/>
      <c r="KH55" s="119"/>
      <c r="KI55" s="119"/>
      <c r="KJ55" s="119"/>
      <c r="KK55" s="119"/>
      <c r="KL55" s="119"/>
      <c r="KM55" s="119"/>
      <c r="KN55" s="119"/>
      <c r="KO55" s="119"/>
      <c r="KP55" s="119"/>
      <c r="KQ55" s="119"/>
      <c r="KR55" s="119"/>
      <c r="KS55" s="119"/>
      <c r="KT55" s="120"/>
      <c r="KU55" s="118">
        <f>データ!DH7</f>
        <v>21.7</v>
      </c>
      <c r="KV55" s="119"/>
      <c r="KW55" s="119"/>
      <c r="KX55" s="119"/>
      <c r="KY55" s="119"/>
      <c r="KZ55" s="119"/>
      <c r="LA55" s="119"/>
      <c r="LB55" s="119"/>
      <c r="LC55" s="119"/>
      <c r="LD55" s="119"/>
      <c r="LE55" s="119"/>
      <c r="LF55" s="119"/>
      <c r="LG55" s="119"/>
      <c r="LH55" s="119"/>
      <c r="LI55" s="120"/>
      <c r="LJ55" s="118">
        <f>データ!DI7</f>
        <v>24.3</v>
      </c>
      <c r="LK55" s="119"/>
      <c r="LL55" s="119"/>
      <c r="LM55" s="119"/>
      <c r="LN55" s="119"/>
      <c r="LO55" s="119"/>
      <c r="LP55" s="119"/>
      <c r="LQ55" s="119"/>
      <c r="LR55" s="119"/>
      <c r="LS55" s="119"/>
      <c r="LT55" s="119"/>
      <c r="LU55" s="119"/>
      <c r="LV55" s="119"/>
      <c r="LW55" s="119"/>
      <c r="LX55" s="120"/>
      <c r="LY55" s="118">
        <f>データ!DJ7</f>
        <v>26.7</v>
      </c>
      <c r="LZ55" s="119"/>
      <c r="MA55" s="119"/>
      <c r="MB55" s="119"/>
      <c r="MC55" s="119"/>
      <c r="MD55" s="119"/>
      <c r="ME55" s="119"/>
      <c r="MF55" s="119"/>
      <c r="MG55" s="119"/>
      <c r="MH55" s="119"/>
      <c r="MI55" s="119"/>
      <c r="MJ55" s="119"/>
      <c r="MK55" s="119"/>
      <c r="ML55" s="119"/>
      <c r="MM55" s="120"/>
      <c r="MN55" s="118">
        <f>データ!DK7</f>
        <v>24.8</v>
      </c>
      <c r="MO55" s="119"/>
      <c r="MP55" s="119"/>
      <c r="MQ55" s="119"/>
      <c r="MR55" s="119"/>
      <c r="MS55" s="119"/>
      <c r="MT55" s="119"/>
      <c r="MU55" s="119"/>
      <c r="MV55" s="119"/>
      <c r="MW55" s="119"/>
      <c r="MX55" s="119"/>
      <c r="MY55" s="119"/>
      <c r="MZ55" s="119"/>
      <c r="NA55" s="119"/>
      <c r="NB55" s="120"/>
      <c r="NC55" s="5"/>
      <c r="ND55" s="5"/>
      <c r="NE55" s="5"/>
      <c r="NF55" s="5"/>
      <c r="NG55" s="5"/>
      <c r="NH55" s="27"/>
      <c r="NI55" s="2"/>
      <c r="NJ55" s="126"/>
      <c r="NK55" s="127"/>
      <c r="NL55" s="127"/>
      <c r="NM55" s="127"/>
      <c r="NN55" s="127"/>
      <c r="NO55" s="127"/>
      <c r="NP55" s="127"/>
      <c r="NQ55" s="127"/>
      <c r="NR55" s="127"/>
      <c r="NS55" s="127"/>
      <c r="NT55" s="127"/>
      <c r="NU55" s="127"/>
      <c r="NV55" s="127"/>
      <c r="NW55" s="127"/>
      <c r="NX55" s="128"/>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26"/>
      <c r="NK56" s="127"/>
      <c r="NL56" s="127"/>
      <c r="NM56" s="127"/>
      <c r="NN56" s="127"/>
      <c r="NO56" s="127"/>
      <c r="NP56" s="127"/>
      <c r="NQ56" s="127"/>
      <c r="NR56" s="127"/>
      <c r="NS56" s="127"/>
      <c r="NT56" s="127"/>
      <c r="NU56" s="127"/>
      <c r="NV56" s="127"/>
      <c r="NW56" s="127"/>
      <c r="NX56" s="12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6"/>
      <c r="NK57" s="127"/>
      <c r="NL57" s="127"/>
      <c r="NM57" s="127"/>
      <c r="NN57" s="127"/>
      <c r="NO57" s="127"/>
      <c r="NP57" s="127"/>
      <c r="NQ57" s="127"/>
      <c r="NR57" s="127"/>
      <c r="NS57" s="127"/>
      <c r="NT57" s="127"/>
      <c r="NU57" s="127"/>
      <c r="NV57" s="127"/>
      <c r="NW57" s="127"/>
      <c r="NX57" s="128"/>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26"/>
      <c r="NK58" s="127"/>
      <c r="NL58" s="127"/>
      <c r="NM58" s="127"/>
      <c r="NN58" s="127"/>
      <c r="NO58" s="127"/>
      <c r="NP58" s="127"/>
      <c r="NQ58" s="127"/>
      <c r="NR58" s="127"/>
      <c r="NS58" s="127"/>
      <c r="NT58" s="127"/>
      <c r="NU58" s="127"/>
      <c r="NV58" s="127"/>
      <c r="NW58" s="127"/>
      <c r="NX58" s="128"/>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26"/>
      <c r="NK59" s="127"/>
      <c r="NL59" s="127"/>
      <c r="NM59" s="127"/>
      <c r="NN59" s="127"/>
      <c r="NO59" s="127"/>
      <c r="NP59" s="127"/>
      <c r="NQ59" s="127"/>
      <c r="NR59" s="127"/>
      <c r="NS59" s="127"/>
      <c r="NT59" s="127"/>
      <c r="NU59" s="127"/>
      <c r="NV59" s="127"/>
      <c r="NW59" s="127"/>
      <c r="NX59" s="12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6"/>
      <c r="NK60" s="127"/>
      <c r="NL60" s="127"/>
      <c r="NM60" s="127"/>
      <c r="NN60" s="127"/>
      <c r="NO60" s="127"/>
      <c r="NP60" s="127"/>
      <c r="NQ60" s="127"/>
      <c r="NR60" s="127"/>
      <c r="NS60" s="127"/>
      <c r="NT60" s="127"/>
      <c r="NU60" s="127"/>
      <c r="NV60" s="127"/>
      <c r="NW60" s="127"/>
      <c r="NX60" s="12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6"/>
      <c r="NK61" s="127"/>
      <c r="NL61" s="127"/>
      <c r="NM61" s="127"/>
      <c r="NN61" s="127"/>
      <c r="NO61" s="127"/>
      <c r="NP61" s="127"/>
      <c r="NQ61" s="127"/>
      <c r="NR61" s="127"/>
      <c r="NS61" s="127"/>
      <c r="NT61" s="127"/>
      <c r="NU61" s="127"/>
      <c r="NV61" s="127"/>
      <c r="NW61" s="127"/>
      <c r="NX61" s="128"/>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6"/>
      <c r="NK62" s="127"/>
      <c r="NL62" s="127"/>
      <c r="NM62" s="127"/>
      <c r="NN62" s="127"/>
      <c r="NO62" s="127"/>
      <c r="NP62" s="127"/>
      <c r="NQ62" s="127"/>
      <c r="NR62" s="127"/>
      <c r="NS62" s="127"/>
      <c r="NT62" s="127"/>
      <c r="NU62" s="127"/>
      <c r="NV62" s="127"/>
      <c r="NW62" s="127"/>
      <c r="NX62" s="128"/>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6"/>
      <c r="NK63" s="127"/>
      <c r="NL63" s="127"/>
      <c r="NM63" s="127"/>
      <c r="NN63" s="127"/>
      <c r="NO63" s="127"/>
      <c r="NP63" s="127"/>
      <c r="NQ63" s="127"/>
      <c r="NR63" s="127"/>
      <c r="NS63" s="127"/>
      <c r="NT63" s="127"/>
      <c r="NU63" s="127"/>
      <c r="NV63" s="127"/>
      <c r="NW63" s="127"/>
      <c r="NX63" s="12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6"/>
      <c r="NK64" s="127"/>
      <c r="NL64" s="127"/>
      <c r="NM64" s="127"/>
      <c r="NN64" s="127"/>
      <c r="NO64" s="127"/>
      <c r="NP64" s="127"/>
      <c r="NQ64" s="127"/>
      <c r="NR64" s="127"/>
      <c r="NS64" s="127"/>
      <c r="NT64" s="127"/>
      <c r="NU64" s="127"/>
      <c r="NV64" s="127"/>
      <c r="NW64" s="127"/>
      <c r="NX64" s="12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6" t="s">
        <v>155</v>
      </c>
      <c r="NK68" s="127"/>
      <c r="NL68" s="127"/>
      <c r="NM68" s="127"/>
      <c r="NN68" s="127"/>
      <c r="NO68" s="127"/>
      <c r="NP68" s="127"/>
      <c r="NQ68" s="127"/>
      <c r="NR68" s="127"/>
      <c r="NS68" s="127"/>
      <c r="NT68" s="127"/>
      <c r="NU68" s="127"/>
      <c r="NV68" s="127"/>
      <c r="NW68" s="127"/>
      <c r="NX68" s="12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6"/>
      <c r="NK70" s="127"/>
      <c r="NL70" s="127"/>
      <c r="NM70" s="127"/>
      <c r="NN70" s="127"/>
      <c r="NO70" s="127"/>
      <c r="NP70" s="127"/>
      <c r="NQ70" s="127"/>
      <c r="NR70" s="127"/>
      <c r="NS70" s="127"/>
      <c r="NT70" s="127"/>
      <c r="NU70" s="127"/>
      <c r="NV70" s="127"/>
      <c r="NW70" s="127"/>
      <c r="NX70" s="12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6"/>
      <c r="NK71" s="127"/>
      <c r="NL71" s="127"/>
      <c r="NM71" s="127"/>
      <c r="NN71" s="127"/>
      <c r="NO71" s="127"/>
      <c r="NP71" s="127"/>
      <c r="NQ71" s="127"/>
      <c r="NR71" s="127"/>
      <c r="NS71" s="127"/>
      <c r="NT71" s="127"/>
      <c r="NU71" s="127"/>
      <c r="NV71" s="127"/>
      <c r="NW71" s="127"/>
      <c r="NX71" s="12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6"/>
      <c r="NK72" s="127"/>
      <c r="NL72" s="127"/>
      <c r="NM72" s="127"/>
      <c r="NN72" s="127"/>
      <c r="NO72" s="127"/>
      <c r="NP72" s="127"/>
      <c r="NQ72" s="127"/>
      <c r="NR72" s="127"/>
      <c r="NS72" s="127"/>
      <c r="NT72" s="127"/>
      <c r="NU72" s="127"/>
      <c r="NV72" s="127"/>
      <c r="NW72" s="127"/>
      <c r="NX72" s="12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6"/>
      <c r="NK73" s="127"/>
      <c r="NL73" s="127"/>
      <c r="NM73" s="127"/>
      <c r="NN73" s="127"/>
      <c r="NO73" s="127"/>
      <c r="NP73" s="127"/>
      <c r="NQ73" s="127"/>
      <c r="NR73" s="127"/>
      <c r="NS73" s="127"/>
      <c r="NT73" s="127"/>
      <c r="NU73" s="127"/>
      <c r="NV73" s="127"/>
      <c r="NW73" s="127"/>
      <c r="NX73" s="12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6"/>
      <c r="NK74" s="127"/>
      <c r="NL74" s="127"/>
      <c r="NM74" s="127"/>
      <c r="NN74" s="127"/>
      <c r="NO74" s="127"/>
      <c r="NP74" s="127"/>
      <c r="NQ74" s="127"/>
      <c r="NR74" s="127"/>
      <c r="NS74" s="127"/>
      <c r="NT74" s="127"/>
      <c r="NU74" s="127"/>
      <c r="NV74" s="127"/>
      <c r="NW74" s="127"/>
      <c r="NX74" s="12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6"/>
      <c r="NK75" s="127"/>
      <c r="NL75" s="127"/>
      <c r="NM75" s="127"/>
      <c r="NN75" s="127"/>
      <c r="NO75" s="127"/>
      <c r="NP75" s="127"/>
      <c r="NQ75" s="127"/>
      <c r="NR75" s="127"/>
      <c r="NS75" s="127"/>
      <c r="NT75" s="127"/>
      <c r="NU75" s="127"/>
      <c r="NV75" s="127"/>
      <c r="NW75" s="127"/>
      <c r="NX75" s="12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6"/>
      <c r="NK76" s="127"/>
      <c r="NL76" s="127"/>
      <c r="NM76" s="127"/>
      <c r="NN76" s="127"/>
      <c r="NO76" s="127"/>
      <c r="NP76" s="127"/>
      <c r="NQ76" s="127"/>
      <c r="NR76" s="127"/>
      <c r="NS76" s="127"/>
      <c r="NT76" s="127"/>
      <c r="NU76" s="127"/>
      <c r="NV76" s="127"/>
      <c r="NW76" s="127"/>
      <c r="NX76" s="12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6"/>
      <c r="NK77" s="127"/>
      <c r="NL77" s="127"/>
      <c r="NM77" s="127"/>
      <c r="NN77" s="127"/>
      <c r="NO77" s="127"/>
      <c r="NP77" s="127"/>
      <c r="NQ77" s="127"/>
      <c r="NR77" s="127"/>
      <c r="NS77" s="127"/>
      <c r="NT77" s="127"/>
      <c r="NU77" s="127"/>
      <c r="NV77" s="127"/>
      <c r="NW77" s="127"/>
      <c r="NX77" s="128"/>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26"/>
      <c r="NK78" s="127"/>
      <c r="NL78" s="127"/>
      <c r="NM78" s="127"/>
      <c r="NN78" s="127"/>
      <c r="NO78" s="127"/>
      <c r="NP78" s="127"/>
      <c r="NQ78" s="127"/>
      <c r="NR78" s="127"/>
      <c r="NS78" s="127"/>
      <c r="NT78" s="127"/>
      <c r="NU78" s="127"/>
      <c r="NV78" s="127"/>
      <c r="NW78" s="127"/>
      <c r="NX78" s="128"/>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41.3</v>
      </c>
      <c r="V79" s="138"/>
      <c r="W79" s="138"/>
      <c r="X79" s="138"/>
      <c r="Y79" s="138"/>
      <c r="Z79" s="138"/>
      <c r="AA79" s="138"/>
      <c r="AB79" s="138"/>
      <c r="AC79" s="138"/>
      <c r="AD79" s="138"/>
      <c r="AE79" s="138"/>
      <c r="AF79" s="138"/>
      <c r="AG79" s="138"/>
      <c r="AH79" s="138"/>
      <c r="AI79" s="138"/>
      <c r="AJ79" s="138"/>
      <c r="AK79" s="138"/>
      <c r="AL79" s="138"/>
      <c r="AM79" s="138"/>
      <c r="AN79" s="138">
        <f>データ!DS7</f>
        <v>46.3</v>
      </c>
      <c r="AO79" s="138"/>
      <c r="AP79" s="138"/>
      <c r="AQ79" s="138"/>
      <c r="AR79" s="138"/>
      <c r="AS79" s="138"/>
      <c r="AT79" s="138"/>
      <c r="AU79" s="138"/>
      <c r="AV79" s="138"/>
      <c r="AW79" s="138"/>
      <c r="AX79" s="138"/>
      <c r="AY79" s="138"/>
      <c r="AZ79" s="138"/>
      <c r="BA79" s="138"/>
      <c r="BB79" s="138"/>
      <c r="BC79" s="138"/>
      <c r="BD79" s="138"/>
      <c r="BE79" s="138"/>
      <c r="BF79" s="138"/>
      <c r="BG79" s="138">
        <f>データ!DT7</f>
        <v>49.3</v>
      </c>
      <c r="BH79" s="138"/>
      <c r="BI79" s="138"/>
      <c r="BJ79" s="138"/>
      <c r="BK79" s="138"/>
      <c r="BL79" s="138"/>
      <c r="BM79" s="138"/>
      <c r="BN79" s="138"/>
      <c r="BO79" s="138"/>
      <c r="BP79" s="138"/>
      <c r="BQ79" s="138"/>
      <c r="BR79" s="138"/>
      <c r="BS79" s="138"/>
      <c r="BT79" s="138"/>
      <c r="BU79" s="138"/>
      <c r="BV79" s="138"/>
      <c r="BW79" s="138"/>
      <c r="BX79" s="138"/>
      <c r="BY79" s="138"/>
      <c r="BZ79" s="138">
        <f>データ!DU7</f>
        <v>48.5</v>
      </c>
      <c r="CA79" s="138"/>
      <c r="CB79" s="138"/>
      <c r="CC79" s="138"/>
      <c r="CD79" s="138"/>
      <c r="CE79" s="138"/>
      <c r="CF79" s="138"/>
      <c r="CG79" s="138"/>
      <c r="CH79" s="138"/>
      <c r="CI79" s="138"/>
      <c r="CJ79" s="138"/>
      <c r="CK79" s="138"/>
      <c r="CL79" s="138"/>
      <c r="CM79" s="138"/>
      <c r="CN79" s="138"/>
      <c r="CO79" s="138"/>
      <c r="CP79" s="138"/>
      <c r="CQ79" s="138"/>
      <c r="CR79" s="138"/>
      <c r="CS79" s="138">
        <f>データ!DV7</f>
        <v>49.7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62.4</v>
      </c>
      <c r="EP79" s="138"/>
      <c r="EQ79" s="138"/>
      <c r="ER79" s="138"/>
      <c r="ES79" s="138"/>
      <c r="ET79" s="138"/>
      <c r="EU79" s="138"/>
      <c r="EV79" s="138"/>
      <c r="EW79" s="138"/>
      <c r="EX79" s="138"/>
      <c r="EY79" s="138"/>
      <c r="EZ79" s="138"/>
      <c r="FA79" s="138"/>
      <c r="FB79" s="138"/>
      <c r="FC79" s="138"/>
      <c r="FD79" s="138"/>
      <c r="FE79" s="138"/>
      <c r="FF79" s="138"/>
      <c r="FG79" s="138"/>
      <c r="FH79" s="138">
        <f>データ!ED7</f>
        <v>65.400000000000006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67.3</v>
      </c>
      <c r="GU79" s="138"/>
      <c r="GV79" s="138"/>
      <c r="GW79" s="138"/>
      <c r="GX79" s="138"/>
      <c r="GY79" s="138"/>
      <c r="GZ79" s="138"/>
      <c r="HA79" s="138"/>
      <c r="HB79" s="138"/>
      <c r="HC79" s="138"/>
      <c r="HD79" s="138"/>
      <c r="HE79" s="138"/>
      <c r="HF79" s="138"/>
      <c r="HG79" s="138"/>
      <c r="HH79" s="138"/>
      <c r="HI79" s="138"/>
      <c r="HJ79" s="138"/>
      <c r="HK79" s="138"/>
      <c r="HL79" s="138"/>
      <c r="HM79" s="138">
        <f>データ!EG7</f>
        <v>68.5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31362975</v>
      </c>
      <c r="JK79" s="133"/>
      <c r="JL79" s="133"/>
      <c r="JM79" s="133"/>
      <c r="JN79" s="133"/>
      <c r="JO79" s="133"/>
      <c r="JP79" s="133"/>
      <c r="JQ79" s="133"/>
      <c r="JR79" s="133"/>
      <c r="JS79" s="133"/>
      <c r="JT79" s="133"/>
      <c r="JU79" s="133"/>
      <c r="JV79" s="133"/>
      <c r="JW79" s="133"/>
      <c r="JX79" s="133"/>
      <c r="JY79" s="133"/>
      <c r="JZ79" s="133"/>
      <c r="KA79" s="133"/>
      <c r="KB79" s="133"/>
      <c r="KC79" s="133">
        <f>データ!EO7</f>
        <v>30893252</v>
      </c>
      <c r="KD79" s="133"/>
      <c r="KE79" s="133"/>
      <c r="KF79" s="133"/>
      <c r="KG79" s="133"/>
      <c r="KH79" s="133"/>
      <c r="KI79" s="133"/>
      <c r="KJ79" s="133"/>
      <c r="KK79" s="133"/>
      <c r="KL79" s="133"/>
      <c r="KM79" s="133"/>
      <c r="KN79" s="133"/>
      <c r="KO79" s="133"/>
      <c r="KP79" s="133"/>
      <c r="KQ79" s="133"/>
      <c r="KR79" s="133"/>
      <c r="KS79" s="133"/>
      <c r="KT79" s="133"/>
      <c r="KU79" s="133"/>
      <c r="KV79" s="133">
        <f>データ!EP7</f>
        <v>31530740</v>
      </c>
      <c r="KW79" s="133"/>
      <c r="KX79" s="133"/>
      <c r="KY79" s="133"/>
      <c r="KZ79" s="133"/>
      <c r="LA79" s="133"/>
      <c r="LB79" s="133"/>
      <c r="LC79" s="133"/>
      <c r="LD79" s="133"/>
      <c r="LE79" s="133"/>
      <c r="LF79" s="133"/>
      <c r="LG79" s="133"/>
      <c r="LH79" s="133"/>
      <c r="LI79" s="133"/>
      <c r="LJ79" s="133"/>
      <c r="LK79" s="133"/>
      <c r="LL79" s="133"/>
      <c r="LM79" s="133"/>
      <c r="LN79" s="133"/>
      <c r="LO79" s="133">
        <f>データ!EQ7</f>
        <v>35083923</v>
      </c>
      <c r="LP79" s="133"/>
      <c r="LQ79" s="133"/>
      <c r="LR79" s="133"/>
      <c r="LS79" s="133"/>
      <c r="LT79" s="133"/>
      <c r="LU79" s="133"/>
      <c r="LV79" s="133"/>
      <c r="LW79" s="133"/>
      <c r="LX79" s="133"/>
      <c r="LY79" s="133"/>
      <c r="LZ79" s="133"/>
      <c r="MA79" s="133"/>
      <c r="MB79" s="133"/>
      <c r="MC79" s="133"/>
      <c r="MD79" s="133"/>
      <c r="ME79" s="133"/>
      <c r="MF79" s="133"/>
      <c r="MG79" s="133"/>
      <c r="MH79" s="133">
        <f>データ!ER7</f>
        <v>37651480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6"/>
      <c r="NK79" s="127"/>
      <c r="NL79" s="127"/>
      <c r="NM79" s="127"/>
      <c r="NN79" s="127"/>
      <c r="NO79" s="127"/>
      <c r="NP79" s="127"/>
      <c r="NQ79" s="127"/>
      <c r="NR79" s="127"/>
      <c r="NS79" s="127"/>
      <c r="NT79" s="127"/>
      <c r="NU79" s="127"/>
      <c r="NV79" s="127"/>
      <c r="NW79" s="127"/>
      <c r="NX79" s="128"/>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6"/>
      <c r="NK80" s="127"/>
      <c r="NL80" s="127"/>
      <c r="NM80" s="127"/>
      <c r="NN80" s="127"/>
      <c r="NO80" s="127"/>
      <c r="NP80" s="127"/>
      <c r="NQ80" s="127"/>
      <c r="NR80" s="127"/>
      <c r="NS80" s="127"/>
      <c r="NT80" s="127"/>
      <c r="NU80" s="127"/>
      <c r="NV80" s="127"/>
      <c r="NW80" s="127"/>
      <c r="NX80" s="12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6"/>
      <c r="NK81" s="127"/>
      <c r="NL81" s="127"/>
      <c r="NM81" s="127"/>
      <c r="NN81" s="127"/>
      <c r="NO81" s="127"/>
      <c r="NP81" s="127"/>
      <c r="NQ81" s="127"/>
      <c r="NR81" s="127"/>
      <c r="NS81" s="127"/>
      <c r="NT81" s="127"/>
      <c r="NU81" s="127"/>
      <c r="NV81" s="127"/>
      <c r="NW81" s="127"/>
      <c r="NX81" s="128"/>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6"/>
      <c r="NK82" s="127"/>
      <c r="NL82" s="127"/>
      <c r="NM82" s="127"/>
      <c r="NN82" s="127"/>
      <c r="NO82" s="127"/>
      <c r="NP82" s="127"/>
      <c r="NQ82" s="127"/>
      <c r="NR82" s="127"/>
      <c r="NS82" s="127"/>
      <c r="NT82" s="127"/>
      <c r="NU82" s="127"/>
      <c r="NV82" s="127"/>
      <c r="NW82" s="127"/>
      <c r="NX82" s="128"/>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6"/>
      <c r="NK83" s="127"/>
      <c r="NL83" s="127"/>
      <c r="NM83" s="127"/>
      <c r="NN83" s="127"/>
      <c r="NO83" s="127"/>
      <c r="NP83" s="127"/>
      <c r="NQ83" s="127"/>
      <c r="NR83" s="127"/>
      <c r="NS83" s="127"/>
      <c r="NT83" s="127"/>
      <c r="NU83" s="127"/>
      <c r="NV83" s="127"/>
      <c r="NW83" s="127"/>
      <c r="NX83" s="12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9"/>
      <c r="NK84" s="130"/>
      <c r="NL84" s="130"/>
      <c r="NM84" s="130"/>
      <c r="NN84" s="130"/>
      <c r="NO84" s="130"/>
      <c r="NP84" s="130"/>
      <c r="NQ84" s="130"/>
      <c r="NR84" s="130"/>
      <c r="NS84" s="130"/>
      <c r="NT84" s="130"/>
      <c r="NU84" s="130"/>
      <c r="NV84" s="130"/>
      <c r="NW84" s="130"/>
      <c r="NX84" s="13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vGQ3jmWOmAIpsPc0XNj8LPhXi5WdKUQqlQ2PFqXrfuuZ9bWyoy4oQJunitDZSeeuvQg7L5YEjbjoTBQV+j4zw==" saltValue="joTbfDRRf2vlg5dCpnrUE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113</v>
      </c>
      <c r="AX5" s="61" t="s">
        <v>114</v>
      </c>
      <c r="AY5" s="61" t="s">
        <v>115</v>
      </c>
      <c r="AZ5" s="61" t="s">
        <v>116</v>
      </c>
      <c r="BA5" s="61" t="s">
        <v>117</v>
      </c>
      <c r="BB5" s="61" t="s">
        <v>118</v>
      </c>
      <c r="BC5" s="61" t="s">
        <v>119</v>
      </c>
      <c r="BD5" s="61" t="s">
        <v>123</v>
      </c>
      <c r="BE5" s="61" t="s">
        <v>121</v>
      </c>
      <c r="BF5" s="61" t="s">
        <v>111</v>
      </c>
      <c r="BG5" s="61" t="s">
        <v>122</v>
      </c>
      <c r="BH5" s="61" t="s">
        <v>113</v>
      </c>
      <c r="BI5" s="61" t="s">
        <v>114</v>
      </c>
      <c r="BJ5" s="61" t="s">
        <v>115</v>
      </c>
      <c r="BK5" s="61" t="s">
        <v>116</v>
      </c>
      <c r="BL5" s="61" t="s">
        <v>117</v>
      </c>
      <c r="BM5" s="61" t="s">
        <v>118</v>
      </c>
      <c r="BN5" s="61" t="s">
        <v>119</v>
      </c>
      <c r="BO5" s="61" t="s">
        <v>109</v>
      </c>
      <c r="BP5" s="61" t="s">
        <v>121</v>
      </c>
      <c r="BQ5" s="61" t="s">
        <v>124</v>
      </c>
      <c r="BR5" s="61" t="s">
        <v>125</v>
      </c>
      <c r="BS5" s="61" t="s">
        <v>113</v>
      </c>
      <c r="BT5" s="61" t="s">
        <v>114</v>
      </c>
      <c r="BU5" s="61" t="s">
        <v>115</v>
      </c>
      <c r="BV5" s="61" t="s">
        <v>116</v>
      </c>
      <c r="BW5" s="61" t="s">
        <v>117</v>
      </c>
      <c r="BX5" s="61" t="s">
        <v>118</v>
      </c>
      <c r="BY5" s="61" t="s">
        <v>119</v>
      </c>
      <c r="BZ5" s="61" t="s">
        <v>109</v>
      </c>
      <c r="CA5" s="61" t="s">
        <v>110</v>
      </c>
      <c r="CB5" s="61" t="s">
        <v>124</v>
      </c>
      <c r="CC5" s="61" t="s">
        <v>125</v>
      </c>
      <c r="CD5" s="61" t="s">
        <v>113</v>
      </c>
      <c r="CE5" s="61" t="s">
        <v>114</v>
      </c>
      <c r="CF5" s="61" t="s">
        <v>115</v>
      </c>
      <c r="CG5" s="61" t="s">
        <v>116</v>
      </c>
      <c r="CH5" s="61" t="s">
        <v>117</v>
      </c>
      <c r="CI5" s="61" t="s">
        <v>118</v>
      </c>
      <c r="CJ5" s="61" t="s">
        <v>119</v>
      </c>
      <c r="CK5" s="61" t="s">
        <v>109</v>
      </c>
      <c r="CL5" s="61" t="s">
        <v>121</v>
      </c>
      <c r="CM5" s="61" t="s">
        <v>111</v>
      </c>
      <c r="CN5" s="61" t="s">
        <v>125</v>
      </c>
      <c r="CO5" s="61" t="s">
        <v>113</v>
      </c>
      <c r="CP5" s="61" t="s">
        <v>114</v>
      </c>
      <c r="CQ5" s="61" t="s">
        <v>115</v>
      </c>
      <c r="CR5" s="61" t="s">
        <v>116</v>
      </c>
      <c r="CS5" s="61" t="s">
        <v>117</v>
      </c>
      <c r="CT5" s="61" t="s">
        <v>118</v>
      </c>
      <c r="CU5" s="61" t="s">
        <v>119</v>
      </c>
      <c r="CV5" s="61" t="s">
        <v>109</v>
      </c>
      <c r="CW5" s="61" t="s">
        <v>121</v>
      </c>
      <c r="CX5" s="61" t="s">
        <v>111</v>
      </c>
      <c r="CY5" s="61" t="s">
        <v>125</v>
      </c>
      <c r="CZ5" s="61" t="s">
        <v>126</v>
      </c>
      <c r="DA5" s="61" t="s">
        <v>114</v>
      </c>
      <c r="DB5" s="61" t="s">
        <v>115</v>
      </c>
      <c r="DC5" s="61" t="s">
        <v>116</v>
      </c>
      <c r="DD5" s="61" t="s">
        <v>117</v>
      </c>
      <c r="DE5" s="61" t="s">
        <v>118</v>
      </c>
      <c r="DF5" s="61" t="s">
        <v>119</v>
      </c>
      <c r="DG5" s="61" t="s">
        <v>109</v>
      </c>
      <c r="DH5" s="61" t="s">
        <v>121</v>
      </c>
      <c r="DI5" s="61" t="s">
        <v>124</v>
      </c>
      <c r="DJ5" s="61" t="s">
        <v>122</v>
      </c>
      <c r="DK5" s="61" t="s">
        <v>127</v>
      </c>
      <c r="DL5" s="61" t="s">
        <v>114</v>
      </c>
      <c r="DM5" s="61" t="s">
        <v>115</v>
      </c>
      <c r="DN5" s="61" t="s">
        <v>116</v>
      </c>
      <c r="DO5" s="61" t="s">
        <v>117</v>
      </c>
      <c r="DP5" s="61" t="s">
        <v>118</v>
      </c>
      <c r="DQ5" s="61" t="s">
        <v>119</v>
      </c>
      <c r="DR5" s="61" t="s">
        <v>109</v>
      </c>
      <c r="DS5" s="61" t="s">
        <v>121</v>
      </c>
      <c r="DT5" s="61" t="s">
        <v>124</v>
      </c>
      <c r="DU5" s="61" t="s">
        <v>125</v>
      </c>
      <c r="DV5" s="61" t="s">
        <v>113</v>
      </c>
      <c r="DW5" s="61" t="s">
        <v>114</v>
      </c>
      <c r="DX5" s="61" t="s">
        <v>115</v>
      </c>
      <c r="DY5" s="61" t="s">
        <v>116</v>
      </c>
      <c r="DZ5" s="61" t="s">
        <v>117</v>
      </c>
      <c r="EA5" s="61" t="s">
        <v>118</v>
      </c>
      <c r="EB5" s="61" t="s">
        <v>119</v>
      </c>
      <c r="EC5" s="61" t="s">
        <v>123</v>
      </c>
      <c r="ED5" s="61" t="s">
        <v>121</v>
      </c>
      <c r="EE5" s="61" t="s">
        <v>111</v>
      </c>
      <c r="EF5" s="61" t="s">
        <v>125</v>
      </c>
      <c r="EG5" s="61" t="s">
        <v>113</v>
      </c>
      <c r="EH5" s="61" t="s">
        <v>114</v>
      </c>
      <c r="EI5" s="61" t="s">
        <v>115</v>
      </c>
      <c r="EJ5" s="61" t="s">
        <v>116</v>
      </c>
      <c r="EK5" s="61" t="s">
        <v>117</v>
      </c>
      <c r="EL5" s="61" t="s">
        <v>118</v>
      </c>
      <c r="EM5" s="61" t="s">
        <v>128</v>
      </c>
      <c r="EN5" s="61" t="s">
        <v>109</v>
      </c>
      <c r="EO5" s="61" t="s">
        <v>121</v>
      </c>
      <c r="EP5" s="61" t="s">
        <v>111</v>
      </c>
      <c r="EQ5" s="61" t="s">
        <v>125</v>
      </c>
      <c r="ER5" s="61" t="s">
        <v>127</v>
      </c>
      <c r="ES5" s="61" t="s">
        <v>114</v>
      </c>
      <c r="ET5" s="61" t="s">
        <v>115</v>
      </c>
      <c r="EU5" s="61" t="s">
        <v>116</v>
      </c>
      <c r="EV5" s="61" t="s">
        <v>117</v>
      </c>
      <c r="EW5" s="61" t="s">
        <v>118</v>
      </c>
      <c r="EX5" s="61" t="s">
        <v>119</v>
      </c>
    </row>
    <row r="6" spans="1:154" s="66" customFormat="1">
      <c r="A6" s="47" t="s">
        <v>129</v>
      </c>
      <c r="B6" s="62">
        <f>B8</f>
        <v>2017</v>
      </c>
      <c r="C6" s="62">
        <f t="shared" ref="C6:M6" si="2">C8</f>
        <v>308285</v>
      </c>
      <c r="D6" s="62">
        <f t="shared" si="2"/>
        <v>46</v>
      </c>
      <c r="E6" s="62">
        <f t="shared" si="2"/>
        <v>6</v>
      </c>
      <c r="F6" s="62">
        <f t="shared" si="2"/>
        <v>0</v>
      </c>
      <c r="G6" s="62">
        <f t="shared" si="2"/>
        <v>1</v>
      </c>
      <c r="H6" s="141" t="str">
        <f>IF(H8&lt;&gt;I8,H8,"")&amp;IF(I8&lt;&gt;J8,I8,"")&amp;"　"&amp;J8</f>
        <v>和歌山県御坊市外五ヶ町病院経営事務組合　国保日高総合病院</v>
      </c>
      <c r="I6" s="142"/>
      <c r="J6" s="143"/>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17</v>
      </c>
      <c r="R6" s="62" t="str">
        <f t="shared" si="3"/>
        <v>対象</v>
      </c>
      <c r="S6" s="62" t="str">
        <f t="shared" si="3"/>
        <v>透 訓</v>
      </c>
      <c r="T6" s="62" t="str">
        <f t="shared" si="3"/>
        <v>救 臨 感 へ 災</v>
      </c>
      <c r="U6" s="63" t="str">
        <f>U8</f>
        <v>-</v>
      </c>
      <c r="V6" s="63">
        <f>V8</f>
        <v>26906</v>
      </c>
      <c r="W6" s="62" t="str">
        <f>W8</f>
        <v>非該当</v>
      </c>
      <c r="X6" s="62" t="str">
        <f t="shared" si="3"/>
        <v>１０：１</v>
      </c>
      <c r="Y6" s="63">
        <f t="shared" si="3"/>
        <v>273</v>
      </c>
      <c r="Z6" s="63" t="str">
        <f t="shared" si="3"/>
        <v>-</v>
      </c>
      <c r="AA6" s="63" t="str">
        <f t="shared" si="3"/>
        <v>-</v>
      </c>
      <c r="AB6" s="63">
        <f t="shared" si="3"/>
        <v>100</v>
      </c>
      <c r="AC6" s="63">
        <f t="shared" si="3"/>
        <v>4</v>
      </c>
      <c r="AD6" s="63">
        <f t="shared" si="3"/>
        <v>377</v>
      </c>
      <c r="AE6" s="63">
        <f t="shared" si="3"/>
        <v>273</v>
      </c>
      <c r="AF6" s="63" t="str">
        <f t="shared" si="3"/>
        <v>-</v>
      </c>
      <c r="AG6" s="63">
        <f t="shared" si="3"/>
        <v>273</v>
      </c>
      <c r="AH6" s="64">
        <f>IF(AH8="-",NA(),AH8)</f>
        <v>88.2</v>
      </c>
      <c r="AI6" s="64">
        <f t="shared" ref="AI6:AQ6" si="4">IF(AI8="-",NA(),AI8)</f>
        <v>87</v>
      </c>
      <c r="AJ6" s="64">
        <f t="shared" si="4"/>
        <v>90.4</v>
      </c>
      <c r="AK6" s="64">
        <f t="shared" si="4"/>
        <v>90.3</v>
      </c>
      <c r="AL6" s="64">
        <f t="shared" si="4"/>
        <v>89.4</v>
      </c>
      <c r="AM6" s="64">
        <f t="shared" si="4"/>
        <v>100.4</v>
      </c>
      <c r="AN6" s="64">
        <f t="shared" si="4"/>
        <v>99.7</v>
      </c>
      <c r="AO6" s="64">
        <f t="shared" si="4"/>
        <v>98.8</v>
      </c>
      <c r="AP6" s="64">
        <f t="shared" si="4"/>
        <v>98.5</v>
      </c>
      <c r="AQ6" s="64">
        <f t="shared" si="4"/>
        <v>97</v>
      </c>
      <c r="AR6" s="64" t="str">
        <f>IF(AR8="-","【-】","【"&amp;SUBSTITUTE(TEXT(AR8,"#,##0.0"),"-","△")&amp;"】")</f>
        <v>【98.5】</v>
      </c>
      <c r="AS6" s="64">
        <f>IF(AS8="-",NA(),AS8)</f>
        <v>79.400000000000006</v>
      </c>
      <c r="AT6" s="64">
        <f t="shared" ref="AT6:BB6" si="5">IF(AT8="-",NA(),AT8)</f>
        <v>78.599999999999994</v>
      </c>
      <c r="AU6" s="64">
        <f t="shared" si="5"/>
        <v>82.6</v>
      </c>
      <c r="AV6" s="64">
        <f t="shared" si="5"/>
        <v>82.7</v>
      </c>
      <c r="AW6" s="64">
        <f t="shared" si="5"/>
        <v>82.1</v>
      </c>
      <c r="AX6" s="64">
        <f t="shared" si="5"/>
        <v>95.4</v>
      </c>
      <c r="AY6" s="64">
        <f t="shared" si="5"/>
        <v>93.6</v>
      </c>
      <c r="AZ6" s="64">
        <f t="shared" si="5"/>
        <v>91.8</v>
      </c>
      <c r="BA6" s="64">
        <f t="shared" si="5"/>
        <v>91.6</v>
      </c>
      <c r="BB6" s="64">
        <f t="shared" si="5"/>
        <v>89.6</v>
      </c>
      <c r="BC6" s="64" t="str">
        <f>IF(BC8="-","【-】","【"&amp;SUBSTITUTE(TEXT(BC8,"#,##0.0"),"-","△")&amp;"】")</f>
        <v>【89.7】</v>
      </c>
      <c r="BD6" s="64">
        <f>IF(BD8="-",NA(),BD8)</f>
        <v>45.2</v>
      </c>
      <c r="BE6" s="64">
        <f t="shared" ref="BE6:BM6" si="6">IF(BE8="-",NA(),BE8)</f>
        <v>65</v>
      </c>
      <c r="BF6" s="64">
        <f t="shared" si="6"/>
        <v>71.099999999999994</v>
      </c>
      <c r="BG6" s="64">
        <f t="shared" si="6"/>
        <v>78.900000000000006</v>
      </c>
      <c r="BH6" s="64">
        <f t="shared" si="6"/>
        <v>91.6</v>
      </c>
      <c r="BI6" s="64">
        <f t="shared" si="6"/>
        <v>52.1</v>
      </c>
      <c r="BJ6" s="64">
        <f t="shared" si="6"/>
        <v>45.6</v>
      </c>
      <c r="BK6" s="64">
        <f t="shared" si="6"/>
        <v>38.1</v>
      </c>
      <c r="BL6" s="64">
        <f t="shared" si="6"/>
        <v>42.9</v>
      </c>
      <c r="BM6" s="64">
        <f t="shared" si="6"/>
        <v>80.7</v>
      </c>
      <c r="BN6" s="64" t="str">
        <f>IF(BN8="-","【-】","【"&amp;SUBSTITUTE(TEXT(BN8,"#,##0.0"),"-","△")&amp;"】")</f>
        <v>【64.7】</v>
      </c>
      <c r="BO6" s="64">
        <f>IF(BO8="-",NA(),BO8)</f>
        <v>66.7</v>
      </c>
      <c r="BP6" s="64">
        <f t="shared" ref="BP6:BX6" si="7">IF(BP8="-",NA(),BP8)</f>
        <v>64</v>
      </c>
      <c r="BQ6" s="64">
        <f t="shared" si="7"/>
        <v>65.8</v>
      </c>
      <c r="BR6" s="64">
        <f t="shared" si="7"/>
        <v>66.7</v>
      </c>
      <c r="BS6" s="64">
        <f t="shared" si="7"/>
        <v>72</v>
      </c>
      <c r="BT6" s="64">
        <f t="shared" si="7"/>
        <v>76</v>
      </c>
      <c r="BU6" s="64">
        <f t="shared" si="7"/>
        <v>76.099999999999994</v>
      </c>
      <c r="BV6" s="64">
        <f t="shared" si="7"/>
        <v>75.7</v>
      </c>
      <c r="BW6" s="64">
        <f t="shared" si="7"/>
        <v>76.099999999999994</v>
      </c>
      <c r="BX6" s="64">
        <f t="shared" si="7"/>
        <v>73.5</v>
      </c>
      <c r="BY6" s="64" t="str">
        <f>IF(BY8="-","【-】","【"&amp;SUBSTITUTE(TEXT(BY8,"#,##0.0"),"-","△")&amp;"】")</f>
        <v>【74.8】</v>
      </c>
      <c r="BZ6" s="65">
        <f>IF(BZ8="-",NA(),BZ8)</f>
        <v>29484</v>
      </c>
      <c r="CA6" s="65">
        <f t="shared" ref="CA6:CI6" si="8">IF(CA8="-",NA(),CA8)</f>
        <v>32072</v>
      </c>
      <c r="CB6" s="65">
        <f t="shared" si="8"/>
        <v>35571</v>
      </c>
      <c r="CC6" s="65">
        <f t="shared" si="8"/>
        <v>36873</v>
      </c>
      <c r="CD6" s="65">
        <f t="shared" si="8"/>
        <v>37398</v>
      </c>
      <c r="CE6" s="65">
        <f t="shared" si="8"/>
        <v>51813</v>
      </c>
      <c r="CF6" s="65">
        <f t="shared" si="8"/>
        <v>53447</v>
      </c>
      <c r="CG6" s="65">
        <f t="shared" si="8"/>
        <v>54464</v>
      </c>
      <c r="CH6" s="65">
        <f t="shared" si="8"/>
        <v>55265</v>
      </c>
      <c r="CI6" s="65">
        <f t="shared" si="8"/>
        <v>50958</v>
      </c>
      <c r="CJ6" s="64" t="str">
        <f>IF(CJ8="-","【-】","【"&amp;SUBSTITUTE(TEXT(CJ8,"#,##0"),"-","△")&amp;"】")</f>
        <v>【50,718】</v>
      </c>
      <c r="CK6" s="65">
        <f>IF(CK8="-",NA(),CK8)</f>
        <v>9272</v>
      </c>
      <c r="CL6" s="65">
        <f t="shared" ref="CL6:CT6" si="9">IF(CL8="-",NA(),CL8)</f>
        <v>9265</v>
      </c>
      <c r="CM6" s="65">
        <f t="shared" si="9"/>
        <v>9416</v>
      </c>
      <c r="CN6" s="65">
        <f t="shared" si="9"/>
        <v>10748</v>
      </c>
      <c r="CO6" s="65">
        <f t="shared" si="9"/>
        <v>10261</v>
      </c>
      <c r="CP6" s="65">
        <f t="shared" si="9"/>
        <v>12424</v>
      </c>
      <c r="CQ6" s="65">
        <f t="shared" si="9"/>
        <v>13027</v>
      </c>
      <c r="CR6" s="65">
        <f t="shared" si="9"/>
        <v>13969</v>
      </c>
      <c r="CS6" s="65">
        <f t="shared" si="9"/>
        <v>14455</v>
      </c>
      <c r="CT6" s="65">
        <f t="shared" si="9"/>
        <v>13792</v>
      </c>
      <c r="CU6" s="64" t="str">
        <f>IF(CU8="-","【-】","【"&amp;SUBSTITUTE(TEXT(CU8,"#,##0"),"-","△")&amp;"】")</f>
        <v>【14,202】</v>
      </c>
      <c r="CV6" s="64">
        <f>IF(CV8="-",NA(),CV8)</f>
        <v>64.900000000000006</v>
      </c>
      <c r="CW6" s="64">
        <f t="shared" ref="CW6:DE6" si="10">IF(CW8="-",NA(),CW8)</f>
        <v>60.6</v>
      </c>
      <c r="CX6" s="64">
        <f t="shared" si="10"/>
        <v>56.3</v>
      </c>
      <c r="CY6" s="64">
        <f t="shared" si="10"/>
        <v>59.6</v>
      </c>
      <c r="CZ6" s="64">
        <f t="shared" si="10"/>
        <v>62.9</v>
      </c>
      <c r="DA6" s="64">
        <f t="shared" si="10"/>
        <v>52.5</v>
      </c>
      <c r="DB6" s="64">
        <f t="shared" si="10"/>
        <v>52.6</v>
      </c>
      <c r="DC6" s="64">
        <f t="shared" si="10"/>
        <v>53.2</v>
      </c>
      <c r="DD6" s="64">
        <f t="shared" si="10"/>
        <v>54.1</v>
      </c>
      <c r="DE6" s="64">
        <f t="shared" si="10"/>
        <v>56.1</v>
      </c>
      <c r="DF6" s="64" t="str">
        <f>IF(DF8="-","【-】","【"&amp;SUBSTITUTE(TEXT(DF8,"#,##0.0"),"-","△")&amp;"】")</f>
        <v>【55.0】</v>
      </c>
      <c r="DG6" s="64">
        <f>IF(DG8="-",NA(),DG8)</f>
        <v>22.5</v>
      </c>
      <c r="DH6" s="64">
        <f t="shared" ref="DH6:DP6" si="11">IF(DH8="-",NA(),DH8)</f>
        <v>21.7</v>
      </c>
      <c r="DI6" s="64">
        <f t="shared" si="11"/>
        <v>24.3</v>
      </c>
      <c r="DJ6" s="64">
        <f t="shared" si="11"/>
        <v>26.7</v>
      </c>
      <c r="DK6" s="64">
        <f t="shared" si="11"/>
        <v>24.8</v>
      </c>
      <c r="DL6" s="64">
        <f t="shared" si="11"/>
        <v>24.3</v>
      </c>
      <c r="DM6" s="64">
        <f t="shared" si="11"/>
        <v>24.2</v>
      </c>
      <c r="DN6" s="64">
        <f t="shared" si="11"/>
        <v>25.3</v>
      </c>
      <c r="DO6" s="64">
        <f t="shared" si="11"/>
        <v>25.2</v>
      </c>
      <c r="DP6" s="64">
        <f t="shared" si="11"/>
        <v>23.9</v>
      </c>
      <c r="DQ6" s="64" t="str">
        <f>IF(DQ8="-","【-】","【"&amp;SUBSTITUTE(TEXT(DQ8,"#,##0.0"),"-","△")&amp;"】")</f>
        <v>【24.3】</v>
      </c>
      <c r="DR6" s="64">
        <f>IF(DR8="-",NA(),DR8)</f>
        <v>41.3</v>
      </c>
      <c r="DS6" s="64">
        <f t="shared" ref="DS6:EA6" si="12">IF(DS8="-",NA(),DS8)</f>
        <v>46.3</v>
      </c>
      <c r="DT6" s="64">
        <f t="shared" si="12"/>
        <v>49.3</v>
      </c>
      <c r="DU6" s="64">
        <f t="shared" si="12"/>
        <v>48.5</v>
      </c>
      <c r="DV6" s="64">
        <f t="shared" si="12"/>
        <v>49.7</v>
      </c>
      <c r="DW6" s="64">
        <f t="shared" si="12"/>
        <v>47.3</v>
      </c>
      <c r="DX6" s="64">
        <f t="shared" si="12"/>
        <v>48.4</v>
      </c>
      <c r="DY6" s="64">
        <f t="shared" si="12"/>
        <v>48.7</v>
      </c>
      <c r="DZ6" s="64">
        <f t="shared" si="12"/>
        <v>52.5</v>
      </c>
      <c r="EA6" s="64">
        <f t="shared" si="12"/>
        <v>50.9</v>
      </c>
      <c r="EB6" s="64" t="str">
        <f>IF(EB8="-","【-】","【"&amp;SUBSTITUTE(TEXT(EB8,"#,##0.0"),"-","△")&amp;"】")</f>
        <v>【51.6】</v>
      </c>
      <c r="EC6" s="64">
        <f>IF(EC8="-",NA(),EC8)</f>
        <v>62.4</v>
      </c>
      <c r="ED6" s="64">
        <f t="shared" ref="ED6:EL6" si="13">IF(ED8="-",NA(),ED8)</f>
        <v>65.400000000000006</v>
      </c>
      <c r="EE6" s="64">
        <f t="shared" si="13"/>
        <v>68</v>
      </c>
      <c r="EF6" s="64">
        <f t="shared" si="13"/>
        <v>67.3</v>
      </c>
      <c r="EG6" s="64">
        <f t="shared" si="13"/>
        <v>68.5</v>
      </c>
      <c r="EH6" s="64">
        <f t="shared" si="13"/>
        <v>60</v>
      </c>
      <c r="EI6" s="64">
        <f t="shared" si="13"/>
        <v>62.3</v>
      </c>
      <c r="EJ6" s="64">
        <f t="shared" si="13"/>
        <v>61.7</v>
      </c>
      <c r="EK6" s="64">
        <f t="shared" si="13"/>
        <v>66.099999999999994</v>
      </c>
      <c r="EL6" s="64">
        <f t="shared" si="13"/>
        <v>66.8</v>
      </c>
      <c r="EM6" s="64" t="str">
        <f>IF(EM8="-","【-】","【"&amp;SUBSTITUTE(TEXT(EM8,"#,##0.0"),"-","△")&amp;"】")</f>
        <v>【67.6】</v>
      </c>
      <c r="EN6" s="65">
        <f>IF(EN8="-",NA(),EN8)</f>
        <v>31362975</v>
      </c>
      <c r="EO6" s="65">
        <f t="shared" ref="EO6:EW6" si="14">IF(EO8="-",NA(),EO8)</f>
        <v>30893252</v>
      </c>
      <c r="EP6" s="65">
        <f t="shared" si="14"/>
        <v>31530740</v>
      </c>
      <c r="EQ6" s="65">
        <f t="shared" si="14"/>
        <v>35083923</v>
      </c>
      <c r="ER6" s="65">
        <f t="shared" si="14"/>
        <v>37651480</v>
      </c>
      <c r="ES6" s="65">
        <f t="shared" si="14"/>
        <v>40361969</v>
      </c>
      <c r="ET6" s="65">
        <f t="shared" si="14"/>
        <v>42112933</v>
      </c>
      <c r="EU6" s="65">
        <f t="shared" si="14"/>
        <v>43764424</v>
      </c>
      <c r="EV6" s="65">
        <f t="shared" si="14"/>
        <v>44446754</v>
      </c>
      <c r="EW6" s="65">
        <f t="shared" si="14"/>
        <v>47082778</v>
      </c>
      <c r="EX6" s="65" t="str">
        <f>IF(EX8="-","【-】","【"&amp;SUBSTITUTE(TEXT(EX8,"#,##0"),"-","△")&amp;"】")</f>
        <v>【45,442,498】</v>
      </c>
    </row>
    <row r="7" spans="1:154" s="66" customFormat="1">
      <c r="A7" s="47" t="s">
        <v>130</v>
      </c>
      <c r="B7" s="62">
        <f t="shared" ref="B7:AG7" si="15">B8</f>
        <v>2017</v>
      </c>
      <c r="C7" s="62">
        <f t="shared" si="15"/>
        <v>308285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17</v>
      </c>
      <c r="R7" s="62" t="str">
        <f t="shared" si="15"/>
        <v>対象</v>
      </c>
      <c r="S7" s="62" t="str">
        <f t="shared" si="15"/>
        <v>透 訓</v>
      </c>
      <c r="T7" s="62" t="str">
        <f t="shared" si="15"/>
        <v>救 臨 感 へ 災</v>
      </c>
      <c r="U7" s="63" t="str">
        <f>U8</f>
        <v>-</v>
      </c>
      <c r="V7" s="63">
        <f>V8</f>
        <v>26906</v>
      </c>
      <c r="W7" s="62" t="str">
        <f>W8</f>
        <v>非該当</v>
      </c>
      <c r="X7" s="62" t="str">
        <f t="shared" si="15"/>
        <v>１０：１</v>
      </c>
      <c r="Y7" s="63">
        <f t="shared" si="15"/>
        <v>273</v>
      </c>
      <c r="Z7" s="63" t="str">
        <f t="shared" si="15"/>
        <v>-</v>
      </c>
      <c r="AA7" s="63" t="str">
        <f t="shared" si="15"/>
        <v>-</v>
      </c>
      <c r="AB7" s="63">
        <f t="shared" si="15"/>
        <v>100</v>
      </c>
      <c r="AC7" s="63">
        <f t="shared" si="15"/>
        <v>4</v>
      </c>
      <c r="AD7" s="63">
        <f t="shared" si="15"/>
        <v>377</v>
      </c>
      <c r="AE7" s="63">
        <f t="shared" si="15"/>
        <v>273</v>
      </c>
      <c r="AF7" s="63" t="str">
        <f t="shared" si="15"/>
        <v>-</v>
      </c>
      <c r="AG7" s="63">
        <f t="shared" si="15"/>
        <v>273</v>
      </c>
      <c r="AH7" s="64">
        <f>AH8</f>
        <v>88.2</v>
      </c>
      <c r="AI7" s="64">
        <f t="shared" ref="AI7:AQ7" si="16">AI8</f>
        <v>87</v>
      </c>
      <c r="AJ7" s="64">
        <f t="shared" si="16"/>
        <v>90.4</v>
      </c>
      <c r="AK7" s="64">
        <f t="shared" si="16"/>
        <v>90.3</v>
      </c>
      <c r="AL7" s="64">
        <f t="shared" si="16"/>
        <v>89.4</v>
      </c>
      <c r="AM7" s="64">
        <f t="shared" si="16"/>
        <v>100.4</v>
      </c>
      <c r="AN7" s="64">
        <f t="shared" si="16"/>
        <v>99.7</v>
      </c>
      <c r="AO7" s="64">
        <f t="shared" si="16"/>
        <v>98.8</v>
      </c>
      <c r="AP7" s="64">
        <f t="shared" si="16"/>
        <v>98.5</v>
      </c>
      <c r="AQ7" s="64">
        <f t="shared" si="16"/>
        <v>97</v>
      </c>
      <c r="AR7" s="64"/>
      <c r="AS7" s="64">
        <f>AS8</f>
        <v>79.400000000000006</v>
      </c>
      <c r="AT7" s="64">
        <f t="shared" ref="AT7:BB7" si="17">AT8</f>
        <v>78.599999999999994</v>
      </c>
      <c r="AU7" s="64">
        <f t="shared" si="17"/>
        <v>82.6</v>
      </c>
      <c r="AV7" s="64">
        <f t="shared" si="17"/>
        <v>82.7</v>
      </c>
      <c r="AW7" s="64">
        <f t="shared" si="17"/>
        <v>82.1</v>
      </c>
      <c r="AX7" s="64">
        <f t="shared" si="17"/>
        <v>95.4</v>
      </c>
      <c r="AY7" s="64">
        <f t="shared" si="17"/>
        <v>93.6</v>
      </c>
      <c r="AZ7" s="64">
        <f t="shared" si="17"/>
        <v>91.8</v>
      </c>
      <c r="BA7" s="64">
        <f t="shared" si="17"/>
        <v>91.6</v>
      </c>
      <c r="BB7" s="64">
        <f t="shared" si="17"/>
        <v>89.6</v>
      </c>
      <c r="BC7" s="64"/>
      <c r="BD7" s="64">
        <f>BD8</f>
        <v>45.2</v>
      </c>
      <c r="BE7" s="64">
        <f t="shared" ref="BE7:BM7" si="18">BE8</f>
        <v>65</v>
      </c>
      <c r="BF7" s="64">
        <f t="shared" si="18"/>
        <v>71.099999999999994</v>
      </c>
      <c r="BG7" s="64">
        <f t="shared" si="18"/>
        <v>78.900000000000006</v>
      </c>
      <c r="BH7" s="64">
        <f t="shared" si="18"/>
        <v>91.6</v>
      </c>
      <c r="BI7" s="64">
        <f t="shared" si="18"/>
        <v>52.1</v>
      </c>
      <c r="BJ7" s="64">
        <f t="shared" si="18"/>
        <v>45.6</v>
      </c>
      <c r="BK7" s="64">
        <f t="shared" si="18"/>
        <v>38.1</v>
      </c>
      <c r="BL7" s="64">
        <f t="shared" si="18"/>
        <v>42.9</v>
      </c>
      <c r="BM7" s="64">
        <f t="shared" si="18"/>
        <v>80.7</v>
      </c>
      <c r="BN7" s="64"/>
      <c r="BO7" s="64">
        <f>BO8</f>
        <v>66.7</v>
      </c>
      <c r="BP7" s="64">
        <f t="shared" ref="BP7:BX7" si="19">BP8</f>
        <v>64</v>
      </c>
      <c r="BQ7" s="64">
        <f t="shared" si="19"/>
        <v>65.8</v>
      </c>
      <c r="BR7" s="64">
        <f t="shared" si="19"/>
        <v>66.7</v>
      </c>
      <c r="BS7" s="64">
        <f t="shared" si="19"/>
        <v>72</v>
      </c>
      <c r="BT7" s="64">
        <f t="shared" si="19"/>
        <v>76</v>
      </c>
      <c r="BU7" s="64">
        <f t="shared" si="19"/>
        <v>76.099999999999994</v>
      </c>
      <c r="BV7" s="64">
        <f t="shared" si="19"/>
        <v>75.7</v>
      </c>
      <c r="BW7" s="64">
        <f t="shared" si="19"/>
        <v>76.099999999999994</v>
      </c>
      <c r="BX7" s="64">
        <f t="shared" si="19"/>
        <v>73.5</v>
      </c>
      <c r="BY7" s="64"/>
      <c r="BZ7" s="65">
        <f>BZ8</f>
        <v>29484</v>
      </c>
      <c r="CA7" s="65">
        <f t="shared" ref="CA7:CI7" si="20">CA8</f>
        <v>32072</v>
      </c>
      <c r="CB7" s="65">
        <f t="shared" si="20"/>
        <v>35571</v>
      </c>
      <c r="CC7" s="65">
        <f t="shared" si="20"/>
        <v>36873</v>
      </c>
      <c r="CD7" s="65">
        <f t="shared" si="20"/>
        <v>37398</v>
      </c>
      <c r="CE7" s="65">
        <f t="shared" si="20"/>
        <v>51813</v>
      </c>
      <c r="CF7" s="65">
        <f t="shared" si="20"/>
        <v>53447</v>
      </c>
      <c r="CG7" s="65">
        <f t="shared" si="20"/>
        <v>54464</v>
      </c>
      <c r="CH7" s="65">
        <f t="shared" si="20"/>
        <v>55265</v>
      </c>
      <c r="CI7" s="65">
        <f t="shared" si="20"/>
        <v>50958</v>
      </c>
      <c r="CJ7" s="64"/>
      <c r="CK7" s="65">
        <f>CK8</f>
        <v>9272</v>
      </c>
      <c r="CL7" s="65">
        <f t="shared" ref="CL7:CT7" si="21">CL8</f>
        <v>9265</v>
      </c>
      <c r="CM7" s="65">
        <f t="shared" si="21"/>
        <v>9416</v>
      </c>
      <c r="CN7" s="65">
        <f t="shared" si="21"/>
        <v>10748</v>
      </c>
      <c r="CO7" s="65">
        <f t="shared" si="21"/>
        <v>10261</v>
      </c>
      <c r="CP7" s="65">
        <f t="shared" si="21"/>
        <v>12424</v>
      </c>
      <c r="CQ7" s="65">
        <f t="shared" si="21"/>
        <v>13027</v>
      </c>
      <c r="CR7" s="65">
        <f t="shared" si="21"/>
        <v>13969</v>
      </c>
      <c r="CS7" s="65">
        <f t="shared" si="21"/>
        <v>14455</v>
      </c>
      <c r="CT7" s="65">
        <f t="shared" si="21"/>
        <v>13792</v>
      </c>
      <c r="CU7" s="64"/>
      <c r="CV7" s="64">
        <f>CV8</f>
        <v>64.900000000000006</v>
      </c>
      <c r="CW7" s="64">
        <f t="shared" ref="CW7:DE7" si="22">CW8</f>
        <v>60.6</v>
      </c>
      <c r="CX7" s="64">
        <f t="shared" si="22"/>
        <v>56.3</v>
      </c>
      <c r="CY7" s="64">
        <f t="shared" si="22"/>
        <v>59.6</v>
      </c>
      <c r="CZ7" s="64">
        <f t="shared" si="22"/>
        <v>62.9</v>
      </c>
      <c r="DA7" s="64">
        <f t="shared" si="22"/>
        <v>52.5</v>
      </c>
      <c r="DB7" s="64">
        <f t="shared" si="22"/>
        <v>52.6</v>
      </c>
      <c r="DC7" s="64">
        <f t="shared" si="22"/>
        <v>53.2</v>
      </c>
      <c r="DD7" s="64">
        <f t="shared" si="22"/>
        <v>54.1</v>
      </c>
      <c r="DE7" s="64">
        <f t="shared" si="22"/>
        <v>56.1</v>
      </c>
      <c r="DF7" s="64"/>
      <c r="DG7" s="64">
        <f>DG8</f>
        <v>22.5</v>
      </c>
      <c r="DH7" s="64">
        <f t="shared" ref="DH7:DP7" si="23">DH8</f>
        <v>21.7</v>
      </c>
      <c r="DI7" s="64">
        <f t="shared" si="23"/>
        <v>24.3</v>
      </c>
      <c r="DJ7" s="64">
        <f t="shared" si="23"/>
        <v>26.7</v>
      </c>
      <c r="DK7" s="64">
        <f t="shared" si="23"/>
        <v>24.8</v>
      </c>
      <c r="DL7" s="64">
        <f t="shared" si="23"/>
        <v>24.3</v>
      </c>
      <c r="DM7" s="64">
        <f t="shared" si="23"/>
        <v>24.2</v>
      </c>
      <c r="DN7" s="64">
        <f t="shared" si="23"/>
        <v>25.3</v>
      </c>
      <c r="DO7" s="64">
        <f t="shared" si="23"/>
        <v>25.2</v>
      </c>
      <c r="DP7" s="64">
        <f t="shared" si="23"/>
        <v>23.9</v>
      </c>
      <c r="DQ7" s="64"/>
      <c r="DR7" s="64">
        <f>DR8</f>
        <v>41.3</v>
      </c>
      <c r="DS7" s="64">
        <f t="shared" ref="DS7:EA7" si="24">DS8</f>
        <v>46.3</v>
      </c>
      <c r="DT7" s="64">
        <f t="shared" si="24"/>
        <v>49.3</v>
      </c>
      <c r="DU7" s="64">
        <f t="shared" si="24"/>
        <v>48.5</v>
      </c>
      <c r="DV7" s="64">
        <f t="shared" si="24"/>
        <v>49.7</v>
      </c>
      <c r="DW7" s="64">
        <f t="shared" si="24"/>
        <v>47.3</v>
      </c>
      <c r="DX7" s="64">
        <f t="shared" si="24"/>
        <v>48.4</v>
      </c>
      <c r="DY7" s="64">
        <f t="shared" si="24"/>
        <v>48.7</v>
      </c>
      <c r="DZ7" s="64">
        <f t="shared" si="24"/>
        <v>52.5</v>
      </c>
      <c r="EA7" s="64">
        <f t="shared" si="24"/>
        <v>50.9</v>
      </c>
      <c r="EB7" s="64"/>
      <c r="EC7" s="64">
        <f>EC8</f>
        <v>62.4</v>
      </c>
      <c r="ED7" s="64">
        <f t="shared" ref="ED7:EL7" si="25">ED8</f>
        <v>65.400000000000006</v>
      </c>
      <c r="EE7" s="64">
        <f t="shared" si="25"/>
        <v>68</v>
      </c>
      <c r="EF7" s="64">
        <f t="shared" si="25"/>
        <v>67.3</v>
      </c>
      <c r="EG7" s="64">
        <f t="shared" si="25"/>
        <v>68.5</v>
      </c>
      <c r="EH7" s="64">
        <f t="shared" si="25"/>
        <v>60</v>
      </c>
      <c r="EI7" s="64">
        <f t="shared" si="25"/>
        <v>62.3</v>
      </c>
      <c r="EJ7" s="64">
        <f t="shared" si="25"/>
        <v>61.7</v>
      </c>
      <c r="EK7" s="64">
        <f t="shared" si="25"/>
        <v>66.099999999999994</v>
      </c>
      <c r="EL7" s="64">
        <f t="shared" si="25"/>
        <v>66.8</v>
      </c>
      <c r="EM7" s="64"/>
      <c r="EN7" s="65">
        <f>EN8</f>
        <v>31362975</v>
      </c>
      <c r="EO7" s="65">
        <f t="shared" ref="EO7:EW7" si="26">EO8</f>
        <v>30893252</v>
      </c>
      <c r="EP7" s="65">
        <f t="shared" si="26"/>
        <v>31530740</v>
      </c>
      <c r="EQ7" s="65">
        <f t="shared" si="26"/>
        <v>35083923</v>
      </c>
      <c r="ER7" s="65">
        <f t="shared" si="26"/>
        <v>37651480</v>
      </c>
      <c r="ES7" s="65">
        <f t="shared" si="26"/>
        <v>40361969</v>
      </c>
      <c r="ET7" s="65">
        <f t="shared" si="26"/>
        <v>42112933</v>
      </c>
      <c r="EU7" s="65">
        <f t="shared" si="26"/>
        <v>43764424</v>
      </c>
      <c r="EV7" s="65">
        <f t="shared" si="26"/>
        <v>44446754</v>
      </c>
      <c r="EW7" s="65">
        <f t="shared" si="26"/>
        <v>47082778</v>
      </c>
      <c r="EX7" s="65"/>
    </row>
    <row r="8" spans="1:154" s="66" customFormat="1">
      <c r="A8" s="47"/>
      <c r="B8" s="67">
        <v>2017</v>
      </c>
      <c r="C8" s="67">
        <v>308285</v>
      </c>
      <c r="D8" s="67">
        <v>46</v>
      </c>
      <c r="E8" s="67">
        <v>6</v>
      </c>
      <c r="F8" s="67">
        <v>0</v>
      </c>
      <c r="G8" s="67">
        <v>1</v>
      </c>
      <c r="H8" s="67" t="s">
        <v>131</v>
      </c>
      <c r="I8" s="67" t="s">
        <v>132</v>
      </c>
      <c r="J8" s="67" t="s">
        <v>133</v>
      </c>
      <c r="K8" s="67" t="s">
        <v>134</v>
      </c>
      <c r="L8" s="67" t="s">
        <v>135</v>
      </c>
      <c r="M8" s="67" t="s">
        <v>136</v>
      </c>
      <c r="N8" s="67" t="s">
        <v>137</v>
      </c>
      <c r="O8" s="67" t="s">
        <v>138</v>
      </c>
      <c r="P8" s="67" t="s">
        <v>139</v>
      </c>
      <c r="Q8" s="68">
        <v>17</v>
      </c>
      <c r="R8" s="67" t="s">
        <v>140</v>
      </c>
      <c r="S8" s="67" t="s">
        <v>141</v>
      </c>
      <c r="T8" s="67" t="s">
        <v>142</v>
      </c>
      <c r="U8" s="68" t="s">
        <v>143</v>
      </c>
      <c r="V8" s="68">
        <v>26906</v>
      </c>
      <c r="W8" s="67" t="s">
        <v>144</v>
      </c>
      <c r="X8" s="69" t="s">
        <v>145</v>
      </c>
      <c r="Y8" s="68">
        <v>273</v>
      </c>
      <c r="Z8" s="68" t="s">
        <v>143</v>
      </c>
      <c r="AA8" s="68" t="s">
        <v>143</v>
      </c>
      <c r="AB8" s="68">
        <v>100</v>
      </c>
      <c r="AC8" s="68">
        <v>4</v>
      </c>
      <c r="AD8" s="68">
        <v>377</v>
      </c>
      <c r="AE8" s="68">
        <v>273</v>
      </c>
      <c r="AF8" s="68" t="s">
        <v>143</v>
      </c>
      <c r="AG8" s="68">
        <v>273</v>
      </c>
      <c r="AH8" s="70">
        <v>88.2</v>
      </c>
      <c r="AI8" s="70">
        <v>87</v>
      </c>
      <c r="AJ8" s="70">
        <v>90.4</v>
      </c>
      <c r="AK8" s="70">
        <v>90.3</v>
      </c>
      <c r="AL8" s="70">
        <v>89.4</v>
      </c>
      <c r="AM8" s="70">
        <v>100.4</v>
      </c>
      <c r="AN8" s="70">
        <v>99.7</v>
      </c>
      <c r="AO8" s="70">
        <v>98.8</v>
      </c>
      <c r="AP8" s="70">
        <v>98.5</v>
      </c>
      <c r="AQ8" s="70">
        <v>97</v>
      </c>
      <c r="AR8" s="70">
        <v>98.5</v>
      </c>
      <c r="AS8" s="70">
        <v>79.400000000000006</v>
      </c>
      <c r="AT8" s="70">
        <v>78.599999999999994</v>
      </c>
      <c r="AU8" s="70">
        <v>82.6</v>
      </c>
      <c r="AV8" s="70">
        <v>82.7</v>
      </c>
      <c r="AW8" s="70">
        <v>82.1</v>
      </c>
      <c r="AX8" s="70">
        <v>95.4</v>
      </c>
      <c r="AY8" s="70">
        <v>93.6</v>
      </c>
      <c r="AZ8" s="70">
        <v>91.8</v>
      </c>
      <c r="BA8" s="70">
        <v>91.6</v>
      </c>
      <c r="BB8" s="70">
        <v>89.6</v>
      </c>
      <c r="BC8" s="70">
        <v>89.7</v>
      </c>
      <c r="BD8" s="71">
        <v>45.2</v>
      </c>
      <c r="BE8" s="71">
        <v>65</v>
      </c>
      <c r="BF8" s="71">
        <v>71.099999999999994</v>
      </c>
      <c r="BG8" s="71">
        <v>78.900000000000006</v>
      </c>
      <c r="BH8" s="71">
        <v>91.6</v>
      </c>
      <c r="BI8" s="71">
        <v>52.1</v>
      </c>
      <c r="BJ8" s="71">
        <v>45.6</v>
      </c>
      <c r="BK8" s="71">
        <v>38.1</v>
      </c>
      <c r="BL8" s="71">
        <v>42.9</v>
      </c>
      <c r="BM8" s="71">
        <v>80.7</v>
      </c>
      <c r="BN8" s="71">
        <v>64.7</v>
      </c>
      <c r="BO8" s="70">
        <v>66.7</v>
      </c>
      <c r="BP8" s="70">
        <v>64</v>
      </c>
      <c r="BQ8" s="70">
        <v>65.8</v>
      </c>
      <c r="BR8" s="70">
        <v>66.7</v>
      </c>
      <c r="BS8" s="70">
        <v>72</v>
      </c>
      <c r="BT8" s="70">
        <v>76</v>
      </c>
      <c r="BU8" s="70">
        <v>76.099999999999994</v>
      </c>
      <c r="BV8" s="70">
        <v>75.7</v>
      </c>
      <c r="BW8" s="70">
        <v>76.099999999999994</v>
      </c>
      <c r="BX8" s="70">
        <v>73.5</v>
      </c>
      <c r="BY8" s="70">
        <v>74.8</v>
      </c>
      <c r="BZ8" s="71">
        <v>29484</v>
      </c>
      <c r="CA8" s="71">
        <v>32072</v>
      </c>
      <c r="CB8" s="71">
        <v>35571</v>
      </c>
      <c r="CC8" s="71">
        <v>36873</v>
      </c>
      <c r="CD8" s="71">
        <v>37398</v>
      </c>
      <c r="CE8" s="71">
        <v>51813</v>
      </c>
      <c r="CF8" s="71">
        <v>53447</v>
      </c>
      <c r="CG8" s="71">
        <v>54464</v>
      </c>
      <c r="CH8" s="71">
        <v>55265</v>
      </c>
      <c r="CI8" s="71">
        <v>50958</v>
      </c>
      <c r="CJ8" s="70">
        <v>50718</v>
      </c>
      <c r="CK8" s="71">
        <v>9272</v>
      </c>
      <c r="CL8" s="71">
        <v>9265</v>
      </c>
      <c r="CM8" s="71">
        <v>9416</v>
      </c>
      <c r="CN8" s="71">
        <v>10748</v>
      </c>
      <c r="CO8" s="71">
        <v>10261</v>
      </c>
      <c r="CP8" s="71">
        <v>12424</v>
      </c>
      <c r="CQ8" s="71">
        <v>13027</v>
      </c>
      <c r="CR8" s="71">
        <v>13969</v>
      </c>
      <c r="CS8" s="71">
        <v>14455</v>
      </c>
      <c r="CT8" s="71">
        <v>13792</v>
      </c>
      <c r="CU8" s="70">
        <v>14202</v>
      </c>
      <c r="CV8" s="71">
        <v>64.900000000000006</v>
      </c>
      <c r="CW8" s="71">
        <v>60.6</v>
      </c>
      <c r="CX8" s="71">
        <v>56.3</v>
      </c>
      <c r="CY8" s="71">
        <v>59.6</v>
      </c>
      <c r="CZ8" s="71">
        <v>62.9</v>
      </c>
      <c r="DA8" s="71">
        <v>52.5</v>
      </c>
      <c r="DB8" s="71">
        <v>52.6</v>
      </c>
      <c r="DC8" s="71">
        <v>53.2</v>
      </c>
      <c r="DD8" s="71">
        <v>54.1</v>
      </c>
      <c r="DE8" s="71">
        <v>56.1</v>
      </c>
      <c r="DF8" s="71">
        <v>55</v>
      </c>
      <c r="DG8" s="71">
        <v>22.5</v>
      </c>
      <c r="DH8" s="71">
        <v>21.7</v>
      </c>
      <c r="DI8" s="71">
        <v>24.3</v>
      </c>
      <c r="DJ8" s="71">
        <v>26.7</v>
      </c>
      <c r="DK8" s="71">
        <v>24.8</v>
      </c>
      <c r="DL8" s="71">
        <v>24.3</v>
      </c>
      <c r="DM8" s="71">
        <v>24.2</v>
      </c>
      <c r="DN8" s="71">
        <v>25.3</v>
      </c>
      <c r="DO8" s="71">
        <v>25.2</v>
      </c>
      <c r="DP8" s="71">
        <v>23.9</v>
      </c>
      <c r="DQ8" s="71">
        <v>24.3</v>
      </c>
      <c r="DR8" s="70">
        <v>41.3</v>
      </c>
      <c r="DS8" s="70">
        <v>46.3</v>
      </c>
      <c r="DT8" s="70">
        <v>49.3</v>
      </c>
      <c r="DU8" s="70">
        <v>48.5</v>
      </c>
      <c r="DV8" s="70">
        <v>49.7</v>
      </c>
      <c r="DW8" s="70">
        <v>47.3</v>
      </c>
      <c r="DX8" s="70">
        <v>48.4</v>
      </c>
      <c r="DY8" s="70">
        <v>48.7</v>
      </c>
      <c r="DZ8" s="70">
        <v>52.5</v>
      </c>
      <c r="EA8" s="70">
        <v>50.9</v>
      </c>
      <c r="EB8" s="70">
        <v>51.6</v>
      </c>
      <c r="EC8" s="70">
        <v>62.4</v>
      </c>
      <c r="ED8" s="70">
        <v>65.400000000000006</v>
      </c>
      <c r="EE8" s="70">
        <v>68</v>
      </c>
      <c r="EF8" s="70">
        <v>67.3</v>
      </c>
      <c r="EG8" s="70">
        <v>68.5</v>
      </c>
      <c r="EH8" s="70">
        <v>60</v>
      </c>
      <c r="EI8" s="70">
        <v>62.3</v>
      </c>
      <c r="EJ8" s="70">
        <v>61.7</v>
      </c>
      <c r="EK8" s="70">
        <v>66.099999999999994</v>
      </c>
      <c r="EL8" s="70">
        <v>66.8</v>
      </c>
      <c r="EM8" s="70">
        <v>67.599999999999994</v>
      </c>
      <c r="EN8" s="71">
        <v>31362975</v>
      </c>
      <c r="EO8" s="71">
        <v>30893252</v>
      </c>
      <c r="EP8" s="71">
        <v>31530740</v>
      </c>
      <c r="EQ8" s="71">
        <v>35083923</v>
      </c>
      <c r="ER8" s="71">
        <v>37651480</v>
      </c>
      <c r="ES8" s="71">
        <v>40361969</v>
      </c>
      <c r="ET8" s="71">
        <v>42112933</v>
      </c>
      <c r="EU8" s="71">
        <v>43764424</v>
      </c>
      <c r="EV8" s="71">
        <v>44446754</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syomuka</cp:lastModifiedBy>
  <cp:lastPrinted>2019-02-13T01:55:08Z</cp:lastPrinted>
  <dcterms:created xsi:type="dcterms:W3CDTF">2018-12-07T10:46:47Z</dcterms:created>
  <dcterms:modified xsi:type="dcterms:W3CDTF">2019-03-01T02:07:52Z</dcterms:modified>
  <cp:category/>
</cp:coreProperties>
</file>