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ka\Desktop\20220204〆経営比較分析\02_経営比較分析表（各団体分）\提出\"/>
    </mc:Choice>
  </mc:AlternateContent>
  <workbookProtection workbookAlgorithmName="SHA-512" workbookHashValue="AQxKb/OzL8PClWPljBTJjJMBIw+eVkcV/9PemL7p/mtTLGnjogjAunRl9Lel+e7+Earp3H7DN487leJV+b79hQ==" workbookSaltValue="oBZTrR9REexBQHH+3q66s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FL32" i="4"/>
  <c r="IZ32" i="4"/>
  <c r="CS78" i="4"/>
  <c r="BX54" i="4"/>
  <c r="BX32" i="4"/>
  <c r="MN54" i="4"/>
  <c r="MN32" i="4"/>
  <c r="MH78" i="4"/>
  <c r="IZ54" i="4"/>
  <c r="C11" i="5"/>
  <c r="D11" i="5"/>
  <c r="E11" i="5"/>
  <c r="B11" i="5"/>
  <c r="LJ54" i="4" l="1"/>
  <c r="LJ32" i="4"/>
  <c r="BG78" i="4"/>
  <c r="AT54" i="4"/>
  <c r="KV78" i="4"/>
  <c r="HV54" i="4"/>
  <c r="HV32" i="4"/>
  <c r="AT32" i="4"/>
  <c r="GA78" i="4"/>
  <c r="EH54" i="4"/>
  <c r="EH32" i="4"/>
  <c r="AN78" i="4"/>
  <c r="AE54" i="4"/>
  <c r="AE32" i="4"/>
  <c r="KU54" i="4"/>
  <c r="KU32" i="4"/>
  <c r="KC78" i="4"/>
  <c r="HG54" i="4"/>
  <c r="HG32" i="4"/>
  <c r="FH78" i="4"/>
  <c r="DS54" i="4"/>
  <c r="DS32" i="4"/>
  <c r="EO78" i="4"/>
  <c r="DD54" i="4"/>
  <c r="DD32" i="4"/>
  <c r="U78" i="4"/>
  <c r="P54" i="4"/>
  <c r="P32" i="4"/>
  <c r="JJ78" i="4"/>
  <c r="GR54" i="4"/>
  <c r="KF54" i="4"/>
  <c r="KF32" i="4"/>
  <c r="GR32" i="4"/>
  <c r="LO78" i="4"/>
  <c r="IK54" i="4"/>
  <c r="IK32" i="4"/>
  <c r="LY54" i="4"/>
  <c r="GT78" i="4"/>
  <c r="EW54" i="4"/>
  <c r="EW32" i="4"/>
  <c r="LY32" i="4"/>
  <c r="BZ78" i="4"/>
  <c r="BI54" i="4"/>
  <c r="BI32" i="4"/>
</calcChain>
</file>

<file path=xl/sharedStrings.xml><?xml version="1.0" encoding="utf-8"?>
<sst xmlns="http://schemas.openxmlformats.org/spreadsheetml/2006/main" count="325" uniqueCount="186">
  <si>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</si>
  <si>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</si>
  <si>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</si>
  <si>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</si>
  <si>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</si>
  <si>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</si>
  <si>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</si>
  <si>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</si>
  <si>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</si>
  <si>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</si>
  <si>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</si>
  <si>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</si>
  <si>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</si>
  <si>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</si>
  <si>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</si>
  <si>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</si>
  <si>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</si>
  <si>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</si>
  <si>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</si>
  <si>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</si>
  <si>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</si>
  <si>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</si>
  <si>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</si>
  <si>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</si>
  <si>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</si>
  <si>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</si>
  <si>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</si>
  <si>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</si>
  <si>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</si>
  <si>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</si>
  <si>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</si>
  <si>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</si>
  <si>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</si>
  <si>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</si>
  <si>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</si>
  <si>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</si>
  <si>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</si>
  <si>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</si>
  <si>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</si>
  <si>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</si>
  <si>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</si>
  <si>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</si>
  <si>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</si>
  <si>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</si>
  <si>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</si>
  <si>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</si>
  <si>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</si>
  <si>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</si>
  <si>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</si>
  <si>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</si>
  <si>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</si>
  <si>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</si>
  <si>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</si>
  <si>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</si>
  <si>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</si>
  <si>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</si>
  <si>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</si>
  <si>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</si>
  <si>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</si>
  <si>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</si>
  <si>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</si>
  <si>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</si>
  <si>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</si>
  <si>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</si>
  <si>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</si>
  <si>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</si>
  <si>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</si>
  <si>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</si>
  <si>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</si>
  <si>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</si>
  <si>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</si>
  <si>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</si>
  <si>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</si>
  <si>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</si>
  <si>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</si>
  <si>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</si>
  <si>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</si>
  <si>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</si>
  <si>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</si>
  <si>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</si>
  <si>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</si>
  <si>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</si>
  <si>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</si>
  <si>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</si>
  <si>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</si>
  <si>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</si>
  <si>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</si>
  <si>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</si>
  <si>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</si>
  <si>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</si>
  <si>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</si>
  <si>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</si>
  <si>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</si>
  <si>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</si>
  <si>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</si>
  <si>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</si>
  <si>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</si>
  <si>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</si>
  <si>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</si>
  <si>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</si>
  <si>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</si>
  <si>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</si>
  <si>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</si>
  <si>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</si>
  <si>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</si>
  <si>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</si>
  <si>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</si>
  <si>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</si>
  <si>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</si>
  <si>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</si>
  <si>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</si>
  <si>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</si>
  <si>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</si>
  <si>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</si>
  <si>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</si>
  <si>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</si>
  <si>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</si>
  <si>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</si>
  <si>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</si>
  <si>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</si>
  <si>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</si>
  <si>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</si>
  <si>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</si>
  <si>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</si>
  <si>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</si>
  <si>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</si>
  <si>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</si>
  <si>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</si>
  <si>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</si>
  <si>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</si>
  <si>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</si>
  <si>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</si>
  <si>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</si>
  <si>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</si>
  <si>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</si>
  <si>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</si>
  <si>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</si>
  <si>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</si>
  <si>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</si>
  <si>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</si>
  <si>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</si>
  <si>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</si>
  <si>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</si>
  <si>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</si>
  <si>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</si>
  <si>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</si>
  <si>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</si>
  <si>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</si>
  <si>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</si>
  <si>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</si>
  <si>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</si>
  <si>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</si>
  <si>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</si>
  <si>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</si>
  <si>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</si>
  <si>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</si>
  <si>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</si>
  <si>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</si>
  <si>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</si>
  <si>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</si>
  <si>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</si>
  <si>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</si>
  <si>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</si>
  <si>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</si>
  <si>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</si>
  <si>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</si>
  <si>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</si>
  <si>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</si>
  <si>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</si>
  <si>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</si>
  <si>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</si>
  <si>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</si>
  <si>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</si>
  <si>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</si>
  <si>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</si>
  <si>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</si>
  <si>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</si>
  <si>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</si>
  <si>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</si>
  <si>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</si>
  <si>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</si>
  <si>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</si>
  <si>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①②有形固定資産・器械備品減価償却率共に平均値より高く、有形固定資産減価償却率は平成30年度より平均値を越え、器械備品減価償却率も平成30年度を境に大幅に平均を越えている。
　これらについては、平成29年度に大型器械の減価償却が終了してから新たに更新を行っていないことや、建物の老朽化が進んでいると考えられる。
　③1床当たり有形固定資産は、例年通り平均値を下回っているが毎年微増している。
　以上のことから、今後も資産の適切な更新計画に取り組む必要がある。</t>
    <rPh sb="3" eb="9">
      <t>ユウケイコテイシサン</t>
    </rPh>
    <rPh sb="10" eb="12">
      <t>キカイ</t>
    </rPh>
    <rPh sb="12" eb="14">
      <t>ビヒン</t>
    </rPh>
    <rPh sb="14" eb="16">
      <t>ゲンカ</t>
    </rPh>
    <rPh sb="16" eb="18">
      <t>ショウキャク</t>
    </rPh>
    <rPh sb="18" eb="19">
      <t>リツ</t>
    </rPh>
    <rPh sb="19" eb="20">
      <t>トモ</t>
    </rPh>
    <rPh sb="21" eb="24">
      <t>ヘイキンチ</t>
    </rPh>
    <rPh sb="26" eb="27">
      <t>タカ</t>
    </rPh>
    <rPh sb="29" eb="35">
      <t>ユウケイコテイシサン</t>
    </rPh>
    <rPh sb="35" eb="37">
      <t>ゲンカ</t>
    </rPh>
    <rPh sb="37" eb="39">
      <t>ショウキャク</t>
    </rPh>
    <rPh sb="39" eb="40">
      <t>リツ</t>
    </rPh>
    <rPh sb="41" eb="43">
      <t>ヘイセイ</t>
    </rPh>
    <rPh sb="45" eb="47">
      <t>ネンド</t>
    </rPh>
    <rPh sb="49" eb="52">
      <t>ヘイキンチ</t>
    </rPh>
    <rPh sb="53" eb="54">
      <t>コ</t>
    </rPh>
    <rPh sb="56" eb="58">
      <t>キカイ</t>
    </rPh>
    <rPh sb="58" eb="60">
      <t>ビヒン</t>
    </rPh>
    <rPh sb="115" eb="117">
      <t>シュウリョウ</t>
    </rPh>
    <rPh sb="121" eb="122">
      <t>アラ</t>
    </rPh>
    <rPh sb="124" eb="126">
      <t>コウシン</t>
    </rPh>
    <rPh sb="127" eb="128">
      <t>オコナ</t>
    </rPh>
    <rPh sb="137" eb="139">
      <t>タテモノ</t>
    </rPh>
    <rPh sb="140" eb="143">
      <t>ロウキュウカ</t>
    </rPh>
    <rPh sb="144" eb="145">
      <t>スス</t>
    </rPh>
    <rPh sb="150" eb="151">
      <t>カンガ</t>
    </rPh>
    <phoneticPr fontId="5"/>
  </si>
  <si>
    <t>当院は和歌山県内の地域中核病院の中で五疾病・五事業すべてを病院単体で対応可能な唯一の病院として、当該圏域の医療を守る為、救急・小児・周産期・精神及び災害医療等の不採算部門を担っている。
　基幹となる病院として、「質の高いがん医療」が受けられるよう和歌山県独自で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し、医療体制の充実を図った。今年度は新型コロナウイルス感染症の重点医療機関として感染患者の入院受入、PCR検査や発熱外来等の感染対応をおこなっている。</t>
    <rPh sb="256" eb="259">
      <t>コンネンド</t>
    </rPh>
    <rPh sb="260" eb="262">
      <t>シンガタ</t>
    </rPh>
    <rPh sb="269" eb="272">
      <t>カンセンショウ</t>
    </rPh>
    <rPh sb="273" eb="279">
      <t>ジュウテンイリョウキカン</t>
    </rPh>
    <rPh sb="282" eb="286">
      <t>カンセンカンジャ</t>
    </rPh>
    <rPh sb="295" eb="297">
      <t>ケンサ</t>
    </rPh>
    <rPh sb="298" eb="302">
      <t>ハツネツガイライ</t>
    </rPh>
    <rPh sb="302" eb="303">
      <t>トウ</t>
    </rPh>
    <rPh sb="306" eb="308">
      <t>タイオウ</t>
    </rPh>
    <phoneticPr fontId="5"/>
  </si>
  <si>
    <t>　令和2年から新型コロナウイルス感染症の対応が始まり、空床確保や発熱外来、ワクチン接種などを行なってきたことで、それらに対する補助金があり、経常収支比率が数年来の100％を超えたが、これは一時的なものであり、医業収支比率や患者一人当たりの収益といった病院運営の基本的な部分に対して、数値を上げることが長年の課題である。
　保有資産に関しては、老朽化の問題が見られ、高額な器械の更新を行なっていかなければならいが、ここ数年経常収益が落ち込んでいたこともあり、更新が計画通りに行えていなかった。
　今後は新型コロナウイルス感染症への対応が落ち着いた後に、通常診療のなかでいかに医業収益をあげ、病院経営を行なうかが課題である。</t>
    <rPh sb="1" eb="3">
      <t>レイワ</t>
    </rPh>
    <rPh sb="4" eb="5">
      <t>ネン</t>
    </rPh>
    <rPh sb="7" eb="9">
      <t>シンガタ</t>
    </rPh>
    <rPh sb="16" eb="19">
      <t>カンセンショウ</t>
    </rPh>
    <rPh sb="20" eb="22">
      <t>タイオウ</t>
    </rPh>
    <rPh sb="23" eb="24">
      <t>ハジ</t>
    </rPh>
    <rPh sb="27" eb="29">
      <t>クウショウ</t>
    </rPh>
    <rPh sb="29" eb="31">
      <t>カクホ</t>
    </rPh>
    <rPh sb="32" eb="36">
      <t>ハツネツガイライ</t>
    </rPh>
    <rPh sb="41" eb="43">
      <t>セッシュ</t>
    </rPh>
    <rPh sb="46" eb="47">
      <t>オコナ</t>
    </rPh>
    <rPh sb="60" eb="61">
      <t>タイ</t>
    </rPh>
    <rPh sb="63" eb="66">
      <t>ホジョキン</t>
    </rPh>
    <rPh sb="70" eb="72">
      <t>ケイジョウ</t>
    </rPh>
    <rPh sb="72" eb="74">
      <t>シュウシ</t>
    </rPh>
    <rPh sb="74" eb="76">
      <t>ヒリツ</t>
    </rPh>
    <rPh sb="77" eb="80">
      <t>スウネンライ</t>
    </rPh>
    <rPh sb="86" eb="87">
      <t>コ</t>
    </rPh>
    <rPh sb="94" eb="97">
      <t>イチジテキ</t>
    </rPh>
    <rPh sb="104" eb="108">
      <t>イギョウシュウシ</t>
    </rPh>
    <rPh sb="108" eb="110">
      <t>ヒリツ</t>
    </rPh>
    <rPh sb="111" eb="113">
      <t>カンジャ</t>
    </rPh>
    <rPh sb="113" eb="115">
      <t>ヒトリ</t>
    </rPh>
    <rPh sb="115" eb="116">
      <t>ア</t>
    </rPh>
    <rPh sb="119" eb="121">
      <t>シュウエキ</t>
    </rPh>
    <rPh sb="125" eb="127">
      <t>ビョウイン</t>
    </rPh>
    <rPh sb="127" eb="129">
      <t>ウンエイ</t>
    </rPh>
    <rPh sb="130" eb="133">
      <t>キホンテキ</t>
    </rPh>
    <rPh sb="141" eb="143">
      <t>スウチ</t>
    </rPh>
    <rPh sb="144" eb="145">
      <t>ア</t>
    </rPh>
    <rPh sb="150" eb="152">
      <t>ナガネン</t>
    </rPh>
    <rPh sb="161" eb="165">
      <t>ホユウシサン</t>
    </rPh>
    <rPh sb="166" eb="167">
      <t>カン</t>
    </rPh>
    <rPh sb="171" eb="174">
      <t>ロウキュウカ</t>
    </rPh>
    <rPh sb="175" eb="177">
      <t>モンダイ</t>
    </rPh>
    <rPh sb="178" eb="179">
      <t>ミ</t>
    </rPh>
    <rPh sb="182" eb="184">
      <t>コウガク</t>
    </rPh>
    <rPh sb="185" eb="187">
      <t>キカイ</t>
    </rPh>
    <rPh sb="188" eb="190">
      <t>コウシン</t>
    </rPh>
    <rPh sb="191" eb="192">
      <t>オコ</t>
    </rPh>
    <rPh sb="208" eb="210">
      <t>スウネン</t>
    </rPh>
    <rPh sb="210" eb="212">
      <t>ケイジョウ</t>
    </rPh>
    <rPh sb="212" eb="214">
      <t>シュウエキ</t>
    </rPh>
    <rPh sb="215" eb="216">
      <t>オ</t>
    </rPh>
    <rPh sb="217" eb="218">
      <t>コ</t>
    </rPh>
    <rPh sb="228" eb="230">
      <t>コウシン</t>
    </rPh>
    <rPh sb="231" eb="233">
      <t>ケイカク</t>
    </rPh>
    <rPh sb="233" eb="234">
      <t>ドオ</t>
    </rPh>
    <rPh sb="236" eb="237">
      <t>オコ</t>
    </rPh>
    <rPh sb="247" eb="249">
      <t>コンゴ</t>
    </rPh>
    <rPh sb="250" eb="252">
      <t>シンガタ</t>
    </rPh>
    <rPh sb="259" eb="262">
      <t>カンセンショウ</t>
    </rPh>
    <rPh sb="264" eb="266">
      <t>タイオウ</t>
    </rPh>
    <rPh sb="267" eb="268">
      <t>オ</t>
    </rPh>
    <rPh sb="269" eb="270">
      <t>ツ</t>
    </rPh>
    <rPh sb="272" eb="273">
      <t>アト</t>
    </rPh>
    <rPh sb="275" eb="279">
      <t>ツウジョウシンリョウ</t>
    </rPh>
    <rPh sb="286" eb="290">
      <t>イギョウシュウエキ</t>
    </rPh>
    <rPh sb="294" eb="296">
      <t>ビョウイン</t>
    </rPh>
    <rPh sb="296" eb="298">
      <t>ケイエイ</t>
    </rPh>
    <rPh sb="299" eb="300">
      <t>オコ</t>
    </rPh>
    <rPh sb="304" eb="306">
      <t>カダイ</t>
    </rPh>
    <phoneticPr fontId="5"/>
  </si>
  <si>
    <t>　①②③④新型コロナウイルス感染症に対応し、それに対する補助金で経常収支比率が上がった。また一般病棟52床を新型コロナウイルス専用病棟として確保し、全床空床となる期間もあったため病床稼働が下がり、医業収益の減収となり医業収支比率、累積欠損金比率、病床利用率が悪化した。
　⑤当院は精神病棟を有しており、長期入院患者も多い為、入院算定が低くなることから平均よりも下回っていると考えられる。
　⑥地域の状況として当院にしかない診療科もあり、かかりつけ医の機能も有している病院として軽症患者も多く受診している。それにより患者数が増え、一人当たりの診療単価のバラつきが大きくなる為、例年同様の数値になっている。
　⑦事務員等を委託会社の派遣から会計年度任用職員に切り替えたことで人件費が増加した事が挙げられる。
　⑧材料費対医業収益比率は、昨年度に引き続き材料費の見直し、C型肝炎治療薬の投薬対象が減少したことによる薬品費の減少が挙げられる。
　</t>
    <rPh sb="5" eb="7">
      <t>シンガタ</t>
    </rPh>
    <rPh sb="14" eb="17">
      <t>カンセンショウ</t>
    </rPh>
    <rPh sb="18" eb="20">
      <t>タイオウ</t>
    </rPh>
    <rPh sb="25" eb="26">
      <t>タイ</t>
    </rPh>
    <rPh sb="28" eb="31">
      <t>ホジョキン</t>
    </rPh>
    <rPh sb="32" eb="38">
      <t>ケイジョウシュウシヒリツ</t>
    </rPh>
    <rPh sb="39" eb="40">
      <t>ア</t>
    </rPh>
    <rPh sb="46" eb="50">
      <t>イッパンビョウトウ</t>
    </rPh>
    <rPh sb="52" eb="53">
      <t>ショウ</t>
    </rPh>
    <rPh sb="54" eb="56">
      <t>シンガタ</t>
    </rPh>
    <rPh sb="74" eb="75">
      <t>ゼン</t>
    </rPh>
    <rPh sb="75" eb="76">
      <t>ユカ</t>
    </rPh>
    <rPh sb="81" eb="83">
      <t>キカン</t>
    </rPh>
    <rPh sb="89" eb="91">
      <t>ビョウショウ</t>
    </rPh>
    <rPh sb="91" eb="93">
      <t>カドウ</t>
    </rPh>
    <rPh sb="94" eb="95">
      <t>サ</t>
    </rPh>
    <rPh sb="98" eb="102">
      <t>イギョウシュウエキ</t>
    </rPh>
    <rPh sb="103" eb="105">
      <t>ゲンシュウ</t>
    </rPh>
    <rPh sb="108" eb="114">
      <t>イギョウシュウシヒリツ</t>
    </rPh>
    <rPh sb="115" eb="122">
      <t>ルイセキケッソンキンヒリツ</t>
    </rPh>
    <rPh sb="123" eb="125">
      <t>ビョウショウ</t>
    </rPh>
    <rPh sb="125" eb="128">
      <t>リヨウリツ</t>
    </rPh>
    <rPh sb="129" eb="131">
      <t>アッカ</t>
    </rPh>
    <rPh sb="137" eb="139">
      <t>トウイン</t>
    </rPh>
    <rPh sb="151" eb="157">
      <t>チョウキニュウインカンジャ</t>
    </rPh>
    <rPh sb="158" eb="159">
      <t>オオ</t>
    </rPh>
    <rPh sb="160" eb="161">
      <t>タメ</t>
    </rPh>
    <rPh sb="162" eb="166">
      <t>ニュウインサンテイ</t>
    </rPh>
    <rPh sb="167" eb="168">
      <t>ヒク</t>
    </rPh>
    <rPh sb="175" eb="177">
      <t>ヘイキン</t>
    </rPh>
    <rPh sb="180" eb="182">
      <t>シタマワ</t>
    </rPh>
    <rPh sb="187" eb="188">
      <t>カンガ</t>
    </rPh>
    <rPh sb="196" eb="198">
      <t>チイキ</t>
    </rPh>
    <rPh sb="199" eb="201">
      <t>ジョウキョウ</t>
    </rPh>
    <rPh sb="204" eb="206">
      <t>トウイン</t>
    </rPh>
    <rPh sb="211" eb="214">
      <t>シンリョウカ</t>
    </rPh>
    <rPh sb="223" eb="224">
      <t>イ</t>
    </rPh>
    <rPh sb="225" eb="227">
      <t>キノウ</t>
    </rPh>
    <rPh sb="228" eb="229">
      <t>ユウ</t>
    </rPh>
    <rPh sb="238" eb="240">
      <t>ケイショウ</t>
    </rPh>
    <rPh sb="240" eb="242">
      <t>カンジャ</t>
    </rPh>
    <rPh sb="243" eb="244">
      <t>オオ</t>
    </rPh>
    <rPh sb="245" eb="247">
      <t>ジュシン</t>
    </rPh>
    <rPh sb="257" eb="260">
      <t>カンジャスウ</t>
    </rPh>
    <rPh sb="261" eb="262">
      <t>フ</t>
    </rPh>
    <rPh sb="264" eb="267">
      <t>ヒトリア</t>
    </rPh>
    <rPh sb="270" eb="274">
      <t>シンリョウタンカ</t>
    </rPh>
    <rPh sb="280" eb="281">
      <t>オオ</t>
    </rPh>
    <rPh sb="285" eb="286">
      <t>タメ</t>
    </rPh>
    <rPh sb="287" eb="289">
      <t>レイネン</t>
    </rPh>
    <rPh sb="289" eb="291">
      <t>ドウヨウ</t>
    </rPh>
    <rPh sb="292" eb="294">
      <t>スウチ</t>
    </rPh>
    <rPh sb="304" eb="307">
      <t>ジムイン</t>
    </rPh>
    <rPh sb="307" eb="308">
      <t>ナド</t>
    </rPh>
    <rPh sb="318" eb="322">
      <t>カイケイネンド</t>
    </rPh>
    <rPh sb="322" eb="326">
      <t>ニンヨウショクイン</t>
    </rPh>
    <rPh sb="327" eb="328">
      <t>キ</t>
    </rPh>
    <rPh sb="329" eb="330">
      <t>カ</t>
    </rPh>
    <rPh sb="335" eb="338">
      <t>ジンケンヒ</t>
    </rPh>
    <rPh sb="339" eb="341">
      <t>ゾウカ</t>
    </rPh>
    <rPh sb="343" eb="344">
      <t>コト</t>
    </rPh>
    <rPh sb="345" eb="346">
      <t>ア</t>
    </rPh>
    <rPh sb="366" eb="369">
      <t>サクネンド</t>
    </rPh>
    <rPh sb="370" eb="371">
      <t>ヒ</t>
    </rPh>
    <rPh sb="372" eb="373">
      <t>ツヅ</t>
    </rPh>
    <rPh sb="374" eb="376">
      <t>ザイリョウ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</si>
</sst>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66.7</c:v>
                </c:pt>
                <c:pt idx="1">
                  <c:v>72</c:v>
                </c:pt>
                <c:pt idx="2">
                  <c:v>79.099999999999994</c:v>
                </c:pt>
                <c:pt idx="3">
                  <c:v>78.2</c:v>
                </c:pt>
                <c:pt idx="4">
                  <c:v>68</c:v>
                </c:pt>
              </c:numCache>
            </c:numRef>
          </c:val>
          <c:extLst xmlns:c16r2="http://schemas.microsoft.com/office/drawing/2015/06/chart">
            <c:ext xmlns:c16="http://schemas.microsoft.com/office/drawing/2014/chart" uri="{C3380CC4-5D6E-409C-BE32-E72D297353CC}">
              <c16:uniqueId val="{00000000-77FE-44B5-B22C-DACE1CB02966}"/>
            </c:ext>
          </c:extLst>
        </c:ser>
        <c:dLbls>
          <c:showLegendKey val="0"/>
          <c:showVal val="0"/>
          <c:showCatName val="0"/>
          <c:showSerName val="0"/>
          <c:showPercent val="0"/>
          <c:showBubbleSize val="0"/>
        </c:dLbls>
        <c:gapWidth val="150"/>
        <c:axId val="313426560"/>
        <c:axId val="3134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77FE-44B5-B22C-DACE1CB02966}"/>
            </c:ext>
          </c:extLst>
        </c:ser>
        <c:dLbls>
          <c:showLegendKey val="0"/>
          <c:showVal val="0"/>
          <c:showCatName val="0"/>
          <c:showSerName val="0"/>
          <c:showPercent val="0"/>
          <c:showBubbleSize val="0"/>
        </c:dLbls>
        <c:marker val="1"/>
        <c:smooth val="0"/>
        <c:axId val="313426560"/>
        <c:axId val="313426944"/>
      </c:lineChart>
      <c:catAx>
        <c:axId val="313426560"/>
        <c:scaling>
          <c:orientation val="minMax"/>
        </c:scaling>
        <c:delete val="1"/>
        <c:axPos val="b"/>
        <c:numFmt formatCode="General" sourceLinked="1"/>
        <c:majorTickMark val="none"/>
        <c:minorTickMark val="none"/>
        <c:tickLblPos val="none"/>
        <c:crossAx val="313426944"/>
        <c:crosses val="autoZero"/>
        <c:auto val="1"/>
        <c:lblAlgn val="ctr"/>
        <c:lblOffset val="100"/>
        <c:noMultiLvlLbl val="1"/>
      </c:catAx>
      <c:valAx>
        <c:axId val="31342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78.900000000000006</c:v>
                </c:pt>
                <c:pt idx="1">
                  <c:v>91.6</c:v>
                </c:pt>
                <c:pt idx="2">
                  <c:v>93.9</c:v>
                </c:pt>
                <c:pt idx="3">
                  <c:v>105.5</c:v>
                </c:pt>
                <c:pt idx="4">
                  <c:v>108.3</c:v>
                </c:pt>
              </c:numCache>
            </c:numRef>
          </c:val>
          <c:extLst xmlns:c16r2="http://schemas.microsoft.com/office/drawing/2015/06/chart">
            <c:ext xmlns:c16="http://schemas.microsoft.com/office/drawing/2014/chart" uri="{C3380CC4-5D6E-409C-BE32-E72D297353CC}">
              <c16:uniqueId val="{00000000-8FCF-4D69-8B5D-2D0A830D3BE9}"/>
            </c:ext>
          </c:extLst>
        </c:ser>
        <c:dLbls>
          <c:showLegendKey val="0"/>
          <c:showVal val="0"/>
          <c:showCatName val="0"/>
          <c:showSerName val="0"/>
          <c:showPercent val="0"/>
          <c:showBubbleSize val="0"/>
        </c:dLbls>
        <c:gapWidth val="150"/>
        <c:axId val="313892312"/>
        <c:axId val="31389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8FCF-4D69-8B5D-2D0A830D3BE9}"/>
            </c:ext>
          </c:extLst>
        </c:ser>
        <c:dLbls>
          <c:showLegendKey val="0"/>
          <c:showVal val="0"/>
          <c:showCatName val="0"/>
          <c:showSerName val="0"/>
          <c:showPercent val="0"/>
          <c:showBubbleSize val="0"/>
        </c:dLbls>
        <c:marker val="1"/>
        <c:smooth val="0"/>
        <c:axId val="313892312"/>
        <c:axId val="313892696"/>
      </c:lineChart>
      <c:catAx>
        <c:axId val="313892312"/>
        <c:scaling>
          <c:orientation val="minMax"/>
        </c:scaling>
        <c:delete val="1"/>
        <c:axPos val="b"/>
        <c:numFmt formatCode="General" sourceLinked="1"/>
        <c:majorTickMark val="none"/>
        <c:minorTickMark val="none"/>
        <c:tickLblPos val="none"/>
        <c:crossAx val="313892696"/>
        <c:crosses val="autoZero"/>
        <c:auto val="1"/>
        <c:lblAlgn val="ctr"/>
        <c:lblOffset val="100"/>
        <c:noMultiLvlLbl val="1"/>
      </c:catAx>
      <c:valAx>
        <c:axId val="31389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89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82.1</c:v>
                </c:pt>
                <c:pt idx="2">
                  <c:v>86.7</c:v>
                </c:pt>
                <c:pt idx="3">
                  <c:v>85.4</c:v>
                </c:pt>
                <c:pt idx="4">
                  <c:v>74.2</c:v>
                </c:pt>
              </c:numCache>
            </c:numRef>
          </c:val>
          <c:extLst xmlns:c16r2="http://schemas.microsoft.com/office/drawing/2015/06/chart">
            <c:ext xmlns:c16="http://schemas.microsoft.com/office/drawing/2014/chart" uri="{C3380CC4-5D6E-409C-BE32-E72D297353CC}">
              <c16:uniqueId val="{00000000-0999-4E50-9CC1-FAED46804F2F}"/>
            </c:ext>
          </c:extLst>
        </c:ser>
        <c:dLbls>
          <c:showLegendKey val="0"/>
          <c:showVal val="0"/>
          <c:showCatName val="0"/>
          <c:showSerName val="0"/>
          <c:showPercent val="0"/>
          <c:showBubbleSize val="0"/>
        </c:dLbls>
        <c:gapWidth val="150"/>
        <c:axId val="314025816"/>
        <c:axId val="31402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0999-4E50-9CC1-FAED46804F2F}"/>
            </c:ext>
          </c:extLst>
        </c:ser>
        <c:dLbls>
          <c:showLegendKey val="0"/>
          <c:showVal val="0"/>
          <c:showCatName val="0"/>
          <c:showSerName val="0"/>
          <c:showPercent val="0"/>
          <c:showBubbleSize val="0"/>
        </c:dLbls>
        <c:marker val="1"/>
        <c:smooth val="0"/>
        <c:axId val="314025816"/>
        <c:axId val="314026200"/>
      </c:lineChart>
      <c:catAx>
        <c:axId val="314025816"/>
        <c:scaling>
          <c:orientation val="minMax"/>
        </c:scaling>
        <c:delete val="1"/>
        <c:axPos val="b"/>
        <c:numFmt formatCode="General" sourceLinked="1"/>
        <c:majorTickMark val="none"/>
        <c:minorTickMark val="none"/>
        <c:tickLblPos val="none"/>
        <c:crossAx val="314026200"/>
        <c:crosses val="autoZero"/>
        <c:auto val="1"/>
        <c:lblAlgn val="ctr"/>
        <c:lblOffset val="100"/>
        <c:noMultiLvlLbl val="1"/>
      </c:catAx>
      <c:valAx>
        <c:axId val="314026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02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90.3</c:v>
                </c:pt>
                <c:pt idx="1">
                  <c:v>89.4</c:v>
                </c:pt>
                <c:pt idx="2">
                  <c:v>94.1</c:v>
                </c:pt>
                <c:pt idx="3">
                  <c:v>92.8</c:v>
                </c:pt>
                <c:pt idx="4">
                  <c:v>106.8</c:v>
                </c:pt>
              </c:numCache>
            </c:numRef>
          </c:val>
          <c:extLst xmlns:c16r2="http://schemas.microsoft.com/office/drawing/2015/06/chart">
            <c:ext xmlns:c16="http://schemas.microsoft.com/office/drawing/2014/chart" uri="{C3380CC4-5D6E-409C-BE32-E72D297353CC}">
              <c16:uniqueId val="{00000000-900A-4643-A14D-2A8DC02749B4}"/>
            </c:ext>
          </c:extLst>
        </c:ser>
        <c:dLbls>
          <c:showLegendKey val="0"/>
          <c:showVal val="0"/>
          <c:showCatName val="0"/>
          <c:showSerName val="0"/>
          <c:showPercent val="0"/>
          <c:showBubbleSize val="0"/>
        </c:dLbls>
        <c:gapWidth val="150"/>
        <c:axId val="314684432"/>
        <c:axId val="3114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900A-4643-A14D-2A8DC02749B4}"/>
            </c:ext>
          </c:extLst>
        </c:ser>
        <c:dLbls>
          <c:showLegendKey val="0"/>
          <c:showVal val="0"/>
          <c:showCatName val="0"/>
          <c:showSerName val="0"/>
          <c:showPercent val="0"/>
          <c:showBubbleSize val="0"/>
        </c:dLbls>
        <c:marker val="1"/>
        <c:smooth val="0"/>
        <c:axId val="314684432"/>
        <c:axId val="311427584"/>
      </c:lineChart>
      <c:catAx>
        <c:axId val="314684432"/>
        <c:scaling>
          <c:orientation val="minMax"/>
        </c:scaling>
        <c:delete val="1"/>
        <c:axPos val="b"/>
        <c:numFmt formatCode="General" sourceLinked="1"/>
        <c:majorTickMark val="none"/>
        <c:minorTickMark val="none"/>
        <c:tickLblPos val="none"/>
        <c:crossAx val="311427584"/>
        <c:crosses val="autoZero"/>
        <c:auto val="1"/>
        <c:lblAlgn val="ctr"/>
        <c:lblOffset val="100"/>
        <c:noMultiLvlLbl val="1"/>
      </c:catAx>
      <c:valAx>
        <c:axId val="31142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468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48.5</c:v>
                </c:pt>
                <c:pt idx="1">
                  <c:v>49.7</c:v>
                </c:pt>
                <c:pt idx="2">
                  <c:v>53.1</c:v>
                </c:pt>
                <c:pt idx="3">
                  <c:v>55.9</c:v>
                </c:pt>
                <c:pt idx="4">
                  <c:v>57.8</c:v>
                </c:pt>
              </c:numCache>
            </c:numRef>
          </c:val>
          <c:extLst xmlns:c16r2="http://schemas.microsoft.com/office/drawing/2015/06/chart">
            <c:ext xmlns:c16="http://schemas.microsoft.com/office/drawing/2014/chart" uri="{C3380CC4-5D6E-409C-BE32-E72D297353CC}">
              <c16:uniqueId val="{00000000-DD89-40A4-A3A8-A53B28C41A85}"/>
            </c:ext>
          </c:extLst>
        </c:ser>
        <c:dLbls>
          <c:showLegendKey val="0"/>
          <c:showVal val="0"/>
          <c:showCatName val="0"/>
          <c:showSerName val="0"/>
          <c:showPercent val="0"/>
          <c:showBubbleSize val="0"/>
        </c:dLbls>
        <c:gapWidth val="150"/>
        <c:axId val="311430720"/>
        <c:axId val="31142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DD89-40A4-A3A8-A53B28C41A85}"/>
            </c:ext>
          </c:extLst>
        </c:ser>
        <c:dLbls>
          <c:showLegendKey val="0"/>
          <c:showVal val="0"/>
          <c:showCatName val="0"/>
          <c:showSerName val="0"/>
          <c:showPercent val="0"/>
          <c:showBubbleSize val="0"/>
        </c:dLbls>
        <c:marker val="1"/>
        <c:smooth val="0"/>
        <c:axId val="311430720"/>
        <c:axId val="311427976"/>
      </c:lineChart>
      <c:catAx>
        <c:axId val="311430720"/>
        <c:scaling>
          <c:orientation val="minMax"/>
        </c:scaling>
        <c:delete val="1"/>
        <c:axPos val="b"/>
        <c:numFmt formatCode="General" sourceLinked="1"/>
        <c:majorTickMark val="none"/>
        <c:minorTickMark val="none"/>
        <c:tickLblPos val="none"/>
        <c:crossAx val="311427976"/>
        <c:crosses val="autoZero"/>
        <c:auto val="1"/>
        <c:lblAlgn val="ctr"/>
        <c:lblOffset val="100"/>
        <c:noMultiLvlLbl val="1"/>
      </c:catAx>
      <c:valAx>
        <c:axId val="31142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4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67.3</c:v>
                </c:pt>
                <c:pt idx="1">
                  <c:v>68.5</c:v>
                </c:pt>
                <c:pt idx="2">
                  <c:v>73.3</c:v>
                </c:pt>
                <c:pt idx="3">
                  <c:v>76.8</c:v>
                </c:pt>
                <c:pt idx="4">
                  <c:v>75.400000000000006</c:v>
                </c:pt>
              </c:numCache>
            </c:numRef>
          </c:val>
          <c:extLst xmlns:c16r2="http://schemas.microsoft.com/office/drawing/2015/06/chart">
            <c:ext xmlns:c16="http://schemas.microsoft.com/office/drawing/2014/chart" uri="{C3380CC4-5D6E-409C-BE32-E72D297353CC}">
              <c16:uniqueId val="{00000000-B61D-4538-884B-0DE726F01F36}"/>
            </c:ext>
          </c:extLst>
        </c:ser>
        <c:dLbls>
          <c:showLegendKey val="0"/>
          <c:showVal val="0"/>
          <c:showCatName val="0"/>
          <c:showSerName val="0"/>
          <c:showPercent val="0"/>
          <c:showBubbleSize val="0"/>
        </c:dLbls>
        <c:gapWidth val="150"/>
        <c:axId val="314217000"/>
        <c:axId val="3142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B61D-4538-884B-0DE726F01F36}"/>
            </c:ext>
          </c:extLst>
        </c:ser>
        <c:dLbls>
          <c:showLegendKey val="0"/>
          <c:showVal val="0"/>
          <c:showCatName val="0"/>
          <c:showSerName val="0"/>
          <c:showPercent val="0"/>
          <c:showBubbleSize val="0"/>
        </c:dLbls>
        <c:marker val="1"/>
        <c:smooth val="0"/>
        <c:axId val="314217000"/>
        <c:axId val="314215824"/>
      </c:lineChart>
      <c:catAx>
        <c:axId val="314217000"/>
        <c:scaling>
          <c:orientation val="minMax"/>
        </c:scaling>
        <c:delete val="1"/>
        <c:axPos val="b"/>
        <c:numFmt formatCode="General" sourceLinked="1"/>
        <c:majorTickMark val="none"/>
        <c:minorTickMark val="none"/>
        <c:tickLblPos val="none"/>
        <c:crossAx val="314215824"/>
        <c:crosses val="autoZero"/>
        <c:auto val="1"/>
        <c:lblAlgn val="ctr"/>
        <c:lblOffset val="100"/>
        <c:noMultiLvlLbl val="1"/>
      </c:catAx>
      <c:valAx>
        <c:axId val="31421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1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35083923</c:v>
                </c:pt>
                <c:pt idx="1">
                  <c:v>37651480</c:v>
                </c:pt>
                <c:pt idx="2">
                  <c:v>37751117</c:v>
                </c:pt>
                <c:pt idx="3">
                  <c:v>39232493</c:v>
                </c:pt>
                <c:pt idx="4">
                  <c:v>39946248</c:v>
                </c:pt>
              </c:numCache>
            </c:numRef>
          </c:val>
          <c:extLst xmlns:c16r2="http://schemas.microsoft.com/office/drawing/2015/06/chart">
            <c:ext xmlns:c16="http://schemas.microsoft.com/office/drawing/2014/chart" uri="{C3380CC4-5D6E-409C-BE32-E72D297353CC}">
              <c16:uniqueId val="{00000000-308F-4813-BEAF-7A2C3870C599}"/>
            </c:ext>
          </c:extLst>
        </c:ser>
        <c:dLbls>
          <c:showLegendKey val="0"/>
          <c:showVal val="0"/>
          <c:showCatName val="0"/>
          <c:showSerName val="0"/>
          <c:showPercent val="0"/>
          <c:showBubbleSize val="0"/>
        </c:dLbls>
        <c:gapWidth val="150"/>
        <c:axId val="314212688"/>
        <c:axId val="3142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308F-4813-BEAF-7A2C3870C599}"/>
            </c:ext>
          </c:extLst>
        </c:ser>
        <c:dLbls>
          <c:showLegendKey val="0"/>
          <c:showVal val="0"/>
          <c:showCatName val="0"/>
          <c:showSerName val="0"/>
          <c:showPercent val="0"/>
          <c:showBubbleSize val="0"/>
        </c:dLbls>
        <c:marker val="1"/>
        <c:smooth val="0"/>
        <c:axId val="314212688"/>
        <c:axId val="314213080"/>
      </c:lineChart>
      <c:catAx>
        <c:axId val="314212688"/>
        <c:scaling>
          <c:orientation val="minMax"/>
        </c:scaling>
        <c:delete val="1"/>
        <c:axPos val="b"/>
        <c:numFmt formatCode="General" sourceLinked="1"/>
        <c:majorTickMark val="none"/>
        <c:minorTickMark val="none"/>
        <c:tickLblPos val="none"/>
        <c:crossAx val="314213080"/>
        <c:crosses val="autoZero"/>
        <c:auto val="1"/>
        <c:lblAlgn val="ctr"/>
        <c:lblOffset val="100"/>
        <c:noMultiLvlLbl val="1"/>
      </c:catAx>
      <c:valAx>
        <c:axId val="31421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1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26.7</c:v>
                </c:pt>
                <c:pt idx="1">
                  <c:v>24.8</c:v>
                </c:pt>
                <c:pt idx="2">
                  <c:v>24.1</c:v>
                </c:pt>
                <c:pt idx="3">
                  <c:v>22.6</c:v>
                </c:pt>
                <c:pt idx="4">
                  <c:v>22.8</c:v>
                </c:pt>
              </c:numCache>
            </c:numRef>
          </c:val>
          <c:extLst xmlns:c16r2="http://schemas.microsoft.com/office/drawing/2015/06/chart">
            <c:ext xmlns:c16="http://schemas.microsoft.com/office/drawing/2014/chart" uri="{C3380CC4-5D6E-409C-BE32-E72D297353CC}">
              <c16:uniqueId val="{00000000-7CBF-4E36-BE07-4B8DDCEE72F9}"/>
            </c:ext>
          </c:extLst>
        </c:ser>
        <c:dLbls>
          <c:showLegendKey val="0"/>
          <c:showVal val="0"/>
          <c:showCatName val="0"/>
          <c:showSerName val="0"/>
          <c:showPercent val="0"/>
          <c:showBubbleSize val="0"/>
        </c:dLbls>
        <c:gapWidth val="150"/>
        <c:axId val="314214648"/>
        <c:axId val="31421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7CBF-4E36-BE07-4B8DDCEE72F9}"/>
            </c:ext>
          </c:extLst>
        </c:ser>
        <c:dLbls>
          <c:showLegendKey val="0"/>
          <c:showVal val="0"/>
          <c:showCatName val="0"/>
          <c:showSerName val="0"/>
          <c:showPercent val="0"/>
          <c:showBubbleSize val="0"/>
        </c:dLbls>
        <c:marker val="1"/>
        <c:smooth val="0"/>
        <c:axId val="314214648"/>
        <c:axId val="314216216"/>
      </c:lineChart>
      <c:catAx>
        <c:axId val="314214648"/>
        <c:scaling>
          <c:orientation val="minMax"/>
        </c:scaling>
        <c:delete val="1"/>
        <c:axPos val="b"/>
        <c:numFmt formatCode="General" sourceLinked="1"/>
        <c:majorTickMark val="none"/>
        <c:minorTickMark val="none"/>
        <c:tickLblPos val="none"/>
        <c:crossAx val="314216216"/>
        <c:crosses val="autoZero"/>
        <c:auto val="1"/>
        <c:lblAlgn val="ctr"/>
        <c:lblOffset val="100"/>
        <c:noMultiLvlLbl val="1"/>
      </c:catAx>
      <c:valAx>
        <c:axId val="31421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1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59.6</c:v>
                </c:pt>
                <c:pt idx="1">
                  <c:v>62.9</c:v>
                </c:pt>
                <c:pt idx="2">
                  <c:v>60.4</c:v>
                </c:pt>
                <c:pt idx="3">
                  <c:v>62.3</c:v>
                </c:pt>
                <c:pt idx="4">
                  <c:v>78.599999999999994</c:v>
                </c:pt>
              </c:numCache>
            </c:numRef>
          </c:val>
          <c:extLst xmlns:c16r2="http://schemas.microsoft.com/office/drawing/2015/06/chart">
            <c:ext xmlns:c16="http://schemas.microsoft.com/office/drawing/2014/chart" uri="{C3380CC4-5D6E-409C-BE32-E72D297353CC}">
              <c16:uniqueId val="{00000000-84DA-43CA-B2EC-6D11E36231E7}"/>
            </c:ext>
          </c:extLst>
        </c:ser>
        <c:dLbls>
          <c:showLegendKey val="0"/>
          <c:showVal val="0"/>
          <c:showCatName val="0"/>
          <c:showSerName val="0"/>
          <c:showPercent val="0"/>
          <c:showBubbleSize val="0"/>
        </c:dLbls>
        <c:gapWidth val="150"/>
        <c:axId val="314218960"/>
        <c:axId val="31421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84DA-43CA-B2EC-6D11E36231E7}"/>
            </c:ext>
          </c:extLst>
        </c:ser>
        <c:dLbls>
          <c:showLegendKey val="0"/>
          <c:showVal val="0"/>
          <c:showCatName val="0"/>
          <c:showSerName val="0"/>
          <c:showPercent val="0"/>
          <c:showBubbleSize val="0"/>
        </c:dLbls>
        <c:marker val="1"/>
        <c:smooth val="0"/>
        <c:axId val="314218960"/>
        <c:axId val="314218568"/>
      </c:lineChart>
      <c:catAx>
        <c:axId val="314218960"/>
        <c:scaling>
          <c:orientation val="minMax"/>
        </c:scaling>
        <c:delete val="1"/>
        <c:axPos val="b"/>
        <c:numFmt formatCode="General" sourceLinked="1"/>
        <c:majorTickMark val="none"/>
        <c:minorTickMark val="none"/>
        <c:tickLblPos val="none"/>
        <c:crossAx val="314218568"/>
        <c:crosses val="autoZero"/>
        <c:auto val="1"/>
        <c:lblAlgn val="ctr"/>
        <c:lblOffset val="100"/>
        <c:noMultiLvlLbl val="1"/>
      </c:catAx>
      <c:valAx>
        <c:axId val="31421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1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10748</c:v>
                </c:pt>
                <c:pt idx="1">
                  <c:v>10261</c:v>
                </c:pt>
                <c:pt idx="2">
                  <c:v>10427</c:v>
                </c:pt>
                <c:pt idx="3">
                  <c:v>9930</c:v>
                </c:pt>
                <c:pt idx="4">
                  <c:v>10171</c:v>
                </c:pt>
              </c:numCache>
            </c:numRef>
          </c:val>
          <c:extLst xmlns:c16r2="http://schemas.microsoft.com/office/drawing/2015/06/chart">
            <c:ext xmlns:c16="http://schemas.microsoft.com/office/drawing/2014/chart" uri="{C3380CC4-5D6E-409C-BE32-E72D297353CC}">
              <c16:uniqueId val="{00000000-AB46-442D-ADF8-5B7EEC198CF0}"/>
            </c:ext>
          </c:extLst>
        </c:ser>
        <c:dLbls>
          <c:showLegendKey val="0"/>
          <c:showVal val="0"/>
          <c:showCatName val="0"/>
          <c:showSerName val="0"/>
          <c:showPercent val="0"/>
          <c:showBubbleSize val="0"/>
        </c:dLbls>
        <c:gapWidth val="150"/>
        <c:axId val="314219352"/>
        <c:axId val="31421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B46-442D-ADF8-5B7EEC198CF0}"/>
            </c:ext>
          </c:extLst>
        </c:ser>
        <c:dLbls>
          <c:showLegendKey val="0"/>
          <c:showVal val="0"/>
          <c:showCatName val="0"/>
          <c:showSerName val="0"/>
          <c:showPercent val="0"/>
          <c:showBubbleSize val="0"/>
        </c:dLbls>
        <c:marker val="1"/>
        <c:smooth val="0"/>
        <c:axId val="314219352"/>
        <c:axId val="314213864"/>
      </c:lineChart>
      <c:catAx>
        <c:axId val="314219352"/>
        <c:scaling>
          <c:orientation val="minMax"/>
        </c:scaling>
        <c:delete val="1"/>
        <c:axPos val="b"/>
        <c:numFmt formatCode="General" sourceLinked="1"/>
        <c:majorTickMark val="none"/>
        <c:minorTickMark val="none"/>
        <c:tickLblPos val="none"/>
        <c:crossAx val="314213864"/>
        <c:crosses val="autoZero"/>
        <c:auto val="1"/>
        <c:lblAlgn val="ctr"/>
        <c:lblOffset val="100"/>
        <c:noMultiLvlLbl val="1"/>
      </c:catAx>
      <c:valAx>
        <c:axId val="314213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1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36873</c:v>
                </c:pt>
                <c:pt idx="1">
                  <c:v>37398</c:v>
                </c:pt>
                <c:pt idx="2">
                  <c:v>37217</c:v>
                </c:pt>
                <c:pt idx="3">
                  <c:v>37665</c:v>
                </c:pt>
                <c:pt idx="4">
                  <c:v>39122</c:v>
                </c:pt>
              </c:numCache>
            </c:numRef>
          </c:val>
          <c:extLst xmlns:c16r2="http://schemas.microsoft.com/office/drawing/2015/06/chart">
            <c:ext xmlns:c16="http://schemas.microsoft.com/office/drawing/2014/chart" uri="{C3380CC4-5D6E-409C-BE32-E72D297353CC}">
              <c16:uniqueId val="{00000000-4656-428F-809F-5C24CF6162CA}"/>
            </c:ext>
          </c:extLst>
        </c:ser>
        <c:dLbls>
          <c:showLegendKey val="0"/>
          <c:showVal val="0"/>
          <c:showCatName val="0"/>
          <c:showSerName val="0"/>
          <c:showPercent val="0"/>
          <c:showBubbleSize val="0"/>
        </c:dLbls>
        <c:gapWidth val="150"/>
        <c:axId val="314218176"/>
        <c:axId val="314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4656-428F-809F-5C24CF6162CA}"/>
            </c:ext>
          </c:extLst>
        </c:ser>
        <c:dLbls>
          <c:showLegendKey val="0"/>
          <c:showVal val="0"/>
          <c:showCatName val="0"/>
          <c:showSerName val="0"/>
          <c:showPercent val="0"/>
          <c:showBubbleSize val="0"/>
        </c:dLbls>
        <c:marker val="1"/>
        <c:smooth val="0"/>
        <c:axId val="314218176"/>
        <c:axId val="314215040"/>
      </c:lineChart>
      <c:catAx>
        <c:axId val="314218176"/>
        <c:scaling>
          <c:orientation val="minMax"/>
        </c:scaling>
        <c:delete val="1"/>
        <c:axPos val="b"/>
        <c:numFmt formatCode="General" sourceLinked="1"/>
        <c:majorTickMark val="none"/>
        <c:minorTickMark val="none"/>
        <c:tickLblPos val="none"/>
        <c:crossAx val="314215040"/>
        <c:crosses val="autoZero"/>
        <c:auto val="1"/>
        <c:lblAlgn val="ctr"/>
        <c:lblOffset val="100"/>
        <c:noMultiLvlLbl val="1"/>
      </c:catAx>
      <c:valAx>
        <c:axId val="314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1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0"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和歌山県御坊市外五ヶ町病院経営事務組合　ひだか病院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300床以上～400床未満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263</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18</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へ 災</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100</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4</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367</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27072</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第２種該当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263</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263</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90.3</v>
      </c>
      <c r="Q33" s="86"/>
      <c r="R33" s="86"/>
      <c r="S33" s="86"/>
      <c r="T33" s="86"/>
      <c r="U33" s="86"/>
      <c r="V33" s="86"/>
      <c r="W33" s="86"/>
      <c r="X33" s="86"/>
      <c r="Y33" s="86"/>
      <c r="Z33" s="86"/>
      <c r="AA33" s="86"/>
      <c r="AB33" s="86"/>
      <c r="AC33" s="86"/>
      <c r="AD33" s="87"/>
      <c r="AE33" s="85">
        <f>データ!AJ7</f>
        <v>89.4</v>
      </c>
      <c r="AF33" s="86"/>
      <c r="AG33" s="86"/>
      <c r="AH33" s="86"/>
      <c r="AI33" s="86"/>
      <c r="AJ33" s="86"/>
      <c r="AK33" s="86"/>
      <c r="AL33" s="86"/>
      <c r="AM33" s="86"/>
      <c r="AN33" s="86"/>
      <c r="AO33" s="86"/>
      <c r="AP33" s="86"/>
      <c r="AQ33" s="86"/>
      <c r="AR33" s="86"/>
      <c r="AS33" s="87"/>
      <c r="AT33" s="85">
        <f>データ!AK7</f>
        <v>94.1</v>
      </c>
      <c r="AU33" s="86"/>
      <c r="AV33" s="86"/>
      <c r="AW33" s="86"/>
      <c r="AX33" s="86"/>
      <c r="AY33" s="86"/>
      <c r="AZ33" s="86"/>
      <c r="BA33" s="86"/>
      <c r="BB33" s="86"/>
      <c r="BC33" s="86"/>
      <c r="BD33" s="86"/>
      <c r="BE33" s="86"/>
      <c r="BF33" s="86"/>
      <c r="BG33" s="86"/>
      <c r="BH33" s="87"/>
      <c r="BI33" s="85">
        <f>データ!AL7</f>
        <v>92.8</v>
      </c>
      <c r="BJ33" s="86"/>
      <c r="BK33" s="86"/>
      <c r="BL33" s="86"/>
      <c r="BM33" s="86"/>
      <c r="BN33" s="86"/>
      <c r="BO33" s="86"/>
      <c r="BP33" s="86"/>
      <c r="BQ33" s="86"/>
      <c r="BR33" s="86"/>
      <c r="BS33" s="86"/>
      <c r="BT33" s="86"/>
      <c r="BU33" s="86"/>
      <c r="BV33" s="86"/>
      <c r="BW33" s="87"/>
      <c r="BX33" s="85">
        <f>データ!AM7</f>
        <v>106.8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82.7</v>
      </c>
      <c r="DE33" s="86"/>
      <c r="DF33" s="86"/>
      <c r="DG33" s="86"/>
      <c r="DH33" s="86"/>
      <c r="DI33" s="86"/>
      <c r="DJ33" s="86"/>
      <c r="DK33" s="86"/>
      <c r="DL33" s="86"/>
      <c r="DM33" s="86"/>
      <c r="DN33" s="86"/>
      <c r="DO33" s="86"/>
      <c r="DP33" s="86"/>
      <c r="DQ33" s="86"/>
      <c r="DR33" s="87"/>
      <c r="DS33" s="85">
        <f>データ!AU7</f>
        <v>82.1</v>
      </c>
      <c r="DT33" s="86"/>
      <c r="DU33" s="86"/>
      <c r="DV33" s="86"/>
      <c r="DW33" s="86"/>
      <c r="DX33" s="86"/>
      <c r="DY33" s="86"/>
      <c r="DZ33" s="86"/>
      <c r="EA33" s="86"/>
      <c r="EB33" s="86"/>
      <c r="EC33" s="86"/>
      <c r="ED33" s="86"/>
      <c r="EE33" s="86"/>
      <c r="EF33" s="86"/>
      <c r="EG33" s="87"/>
      <c r="EH33" s="85">
        <f>データ!AV7</f>
        <v>86.7</v>
      </c>
      <c r="EI33" s="86"/>
      <c r="EJ33" s="86"/>
      <c r="EK33" s="86"/>
      <c r="EL33" s="86"/>
      <c r="EM33" s="86"/>
      <c r="EN33" s="86"/>
      <c r="EO33" s="86"/>
      <c r="EP33" s="86"/>
      <c r="EQ33" s="86"/>
      <c r="ER33" s="86"/>
      <c r="ES33" s="86"/>
      <c r="ET33" s="86"/>
      <c r="EU33" s="86"/>
      <c r="EV33" s="87"/>
      <c r="EW33" s="85">
        <f>データ!AW7</f>
        <v>85.4</v>
      </c>
      <c r="EX33" s="86"/>
      <c r="EY33" s="86"/>
      <c r="EZ33" s="86"/>
      <c r="FA33" s="86"/>
      <c r="FB33" s="86"/>
      <c r="FC33" s="86"/>
      <c r="FD33" s="86"/>
      <c r="FE33" s="86"/>
      <c r="FF33" s="86"/>
      <c r="FG33" s="86"/>
      <c r="FH33" s="86"/>
      <c r="FI33" s="86"/>
      <c r="FJ33" s="86"/>
      <c r="FK33" s="87"/>
      <c r="FL33" s="85">
        <f>データ!AX7</f>
        <v>74.2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78.900000000000006</v>
      </c>
      <c r="GS33" s="86"/>
      <c r="GT33" s="86"/>
      <c r="GU33" s="86"/>
      <c r="GV33" s="86"/>
      <c r="GW33" s="86"/>
      <c r="GX33" s="86"/>
      <c r="GY33" s="86"/>
      <c r="GZ33" s="86"/>
      <c r="HA33" s="86"/>
      <c r="HB33" s="86"/>
      <c r="HC33" s="86"/>
      <c r="HD33" s="86"/>
      <c r="HE33" s="86"/>
      <c r="HF33" s="87"/>
      <c r="HG33" s="85">
        <f>データ!BF7</f>
        <v>91.6</v>
      </c>
      <c r="HH33" s="86"/>
      <c r="HI33" s="86"/>
      <c r="HJ33" s="86"/>
      <c r="HK33" s="86"/>
      <c r="HL33" s="86"/>
      <c r="HM33" s="86"/>
      <c r="HN33" s="86"/>
      <c r="HO33" s="86"/>
      <c r="HP33" s="86"/>
      <c r="HQ33" s="86"/>
      <c r="HR33" s="86"/>
      <c r="HS33" s="86"/>
      <c r="HT33" s="86"/>
      <c r="HU33" s="87"/>
      <c r="HV33" s="85">
        <f>データ!BG7</f>
        <v>93.9</v>
      </c>
      <c r="HW33" s="86"/>
      <c r="HX33" s="86"/>
      <c r="HY33" s="86"/>
      <c r="HZ33" s="86"/>
      <c r="IA33" s="86"/>
      <c r="IB33" s="86"/>
      <c r="IC33" s="86"/>
      <c r="ID33" s="86"/>
      <c r="IE33" s="86"/>
      <c r="IF33" s="86"/>
      <c r="IG33" s="86"/>
      <c r="IH33" s="86"/>
      <c r="II33" s="86"/>
      <c r="IJ33" s="87"/>
      <c r="IK33" s="85">
        <f>データ!BH7</f>
        <v>105.5</v>
      </c>
      <c r="IL33" s="86"/>
      <c r="IM33" s="86"/>
      <c r="IN33" s="86"/>
      <c r="IO33" s="86"/>
      <c r="IP33" s="86"/>
      <c r="IQ33" s="86"/>
      <c r="IR33" s="86"/>
      <c r="IS33" s="86"/>
      <c r="IT33" s="86"/>
      <c r="IU33" s="86"/>
      <c r="IV33" s="86"/>
      <c r="IW33" s="86"/>
      <c r="IX33" s="86"/>
      <c r="IY33" s="87"/>
      <c r="IZ33" s="85">
        <f>データ!BI7</f>
        <v>108.3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66.7</v>
      </c>
      <c r="KG33" s="86"/>
      <c r="KH33" s="86"/>
      <c r="KI33" s="86"/>
      <c r="KJ33" s="86"/>
      <c r="KK33" s="86"/>
      <c r="KL33" s="86"/>
      <c r="KM33" s="86"/>
      <c r="KN33" s="86"/>
      <c r="KO33" s="86"/>
      <c r="KP33" s="86"/>
      <c r="KQ33" s="86"/>
      <c r="KR33" s="86"/>
      <c r="KS33" s="86"/>
      <c r="KT33" s="87"/>
      <c r="KU33" s="85">
        <f>データ!BQ7</f>
        <v>72</v>
      </c>
      <c r="KV33" s="86"/>
      <c r="KW33" s="86"/>
      <c r="KX33" s="86"/>
      <c r="KY33" s="86"/>
      <c r="KZ33" s="86"/>
      <c r="LA33" s="86"/>
      <c r="LB33" s="86"/>
      <c r="LC33" s="86"/>
      <c r="LD33" s="86"/>
      <c r="LE33" s="86"/>
      <c r="LF33" s="86"/>
      <c r="LG33" s="86"/>
      <c r="LH33" s="86"/>
      <c r="LI33" s="87"/>
      <c r="LJ33" s="85">
        <f>データ!BR7</f>
        <v>79.099999999999994</v>
      </c>
      <c r="LK33" s="86"/>
      <c r="LL33" s="86"/>
      <c r="LM33" s="86"/>
      <c r="LN33" s="86"/>
      <c r="LO33" s="86"/>
      <c r="LP33" s="86"/>
      <c r="LQ33" s="86"/>
      <c r="LR33" s="86"/>
      <c r="LS33" s="86"/>
      <c r="LT33" s="86"/>
      <c r="LU33" s="86"/>
      <c r="LV33" s="86"/>
      <c r="LW33" s="86"/>
      <c r="LX33" s="87"/>
      <c r="LY33" s="85">
        <f>データ!BS7</f>
        <v>78.2</v>
      </c>
      <c r="LZ33" s="86"/>
      <c r="MA33" s="86"/>
      <c r="MB33" s="86"/>
      <c r="MC33" s="86"/>
      <c r="MD33" s="86"/>
      <c r="ME33" s="86"/>
      <c r="MF33" s="86"/>
      <c r="MG33" s="86"/>
      <c r="MH33" s="86"/>
      <c r="MI33" s="86"/>
      <c r="MJ33" s="86"/>
      <c r="MK33" s="86"/>
      <c r="ML33" s="86"/>
      <c r="MM33" s="87"/>
      <c r="MN33" s="85">
        <f>データ!BT7</f>
        <v>68</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36873</v>
      </c>
      <c r="Q55" s="104"/>
      <c r="R55" s="104"/>
      <c r="S55" s="104"/>
      <c r="T55" s="104"/>
      <c r="U55" s="104"/>
      <c r="V55" s="104"/>
      <c r="W55" s="104"/>
      <c r="X55" s="104"/>
      <c r="Y55" s="104"/>
      <c r="Z55" s="104"/>
      <c r="AA55" s="104"/>
      <c r="AB55" s="104"/>
      <c r="AC55" s="104"/>
      <c r="AD55" s="105"/>
      <c r="AE55" s="103">
        <f>データ!CB7</f>
        <v>37398</v>
      </c>
      <c r="AF55" s="104"/>
      <c r="AG55" s="104"/>
      <c r="AH55" s="104"/>
      <c r="AI55" s="104"/>
      <c r="AJ55" s="104"/>
      <c r="AK55" s="104"/>
      <c r="AL55" s="104"/>
      <c r="AM55" s="104"/>
      <c r="AN55" s="104"/>
      <c r="AO55" s="104"/>
      <c r="AP55" s="104"/>
      <c r="AQ55" s="104"/>
      <c r="AR55" s="104"/>
      <c r="AS55" s="105"/>
      <c r="AT55" s="103">
        <f>データ!CC7</f>
        <v>37217</v>
      </c>
      <c r="AU55" s="104"/>
      <c r="AV55" s="104"/>
      <c r="AW55" s="104"/>
      <c r="AX55" s="104"/>
      <c r="AY55" s="104"/>
      <c r="AZ55" s="104"/>
      <c r="BA55" s="104"/>
      <c r="BB55" s="104"/>
      <c r="BC55" s="104"/>
      <c r="BD55" s="104"/>
      <c r="BE55" s="104"/>
      <c r="BF55" s="104"/>
      <c r="BG55" s="104"/>
      <c r="BH55" s="105"/>
      <c r="BI55" s="103">
        <f>データ!CD7</f>
        <v>37665</v>
      </c>
      <c r="BJ55" s="104"/>
      <c r="BK55" s="104"/>
      <c r="BL55" s="104"/>
      <c r="BM55" s="104"/>
      <c r="BN55" s="104"/>
      <c r="BO55" s="104"/>
      <c r="BP55" s="104"/>
      <c r="BQ55" s="104"/>
      <c r="BR55" s="104"/>
      <c r="BS55" s="104"/>
      <c r="BT55" s="104"/>
      <c r="BU55" s="104"/>
      <c r="BV55" s="104"/>
      <c r="BW55" s="105"/>
      <c r="BX55" s="103">
        <f>データ!CE7</f>
        <v>39122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10748</v>
      </c>
      <c r="DE55" s="104"/>
      <c r="DF55" s="104"/>
      <c r="DG55" s="104"/>
      <c r="DH55" s="104"/>
      <c r="DI55" s="104"/>
      <c r="DJ55" s="104"/>
      <c r="DK55" s="104"/>
      <c r="DL55" s="104"/>
      <c r="DM55" s="104"/>
      <c r="DN55" s="104"/>
      <c r="DO55" s="104"/>
      <c r="DP55" s="104"/>
      <c r="DQ55" s="104"/>
      <c r="DR55" s="105"/>
      <c r="DS55" s="103">
        <f>データ!CM7</f>
        <v>10261</v>
      </c>
      <c r="DT55" s="104"/>
      <c r="DU55" s="104"/>
      <c r="DV55" s="104"/>
      <c r="DW55" s="104"/>
      <c r="DX55" s="104"/>
      <c r="DY55" s="104"/>
      <c r="DZ55" s="104"/>
      <c r="EA55" s="104"/>
      <c r="EB55" s="104"/>
      <c r="EC55" s="104"/>
      <c r="ED55" s="104"/>
      <c r="EE55" s="104"/>
      <c r="EF55" s="104"/>
      <c r="EG55" s="105"/>
      <c r="EH55" s="103">
        <f>データ!CN7</f>
        <v>10427</v>
      </c>
      <c r="EI55" s="104"/>
      <c r="EJ55" s="104"/>
      <c r="EK55" s="104"/>
      <c r="EL55" s="104"/>
      <c r="EM55" s="104"/>
      <c r="EN55" s="104"/>
      <c r="EO55" s="104"/>
      <c r="EP55" s="104"/>
      <c r="EQ55" s="104"/>
      <c r="ER55" s="104"/>
      <c r="ES55" s="104"/>
      <c r="ET55" s="104"/>
      <c r="EU55" s="104"/>
      <c r="EV55" s="105"/>
      <c r="EW55" s="103">
        <f>データ!CO7</f>
        <v>9930</v>
      </c>
      <c r="EX55" s="104"/>
      <c r="EY55" s="104"/>
      <c r="EZ55" s="104"/>
      <c r="FA55" s="104"/>
      <c r="FB55" s="104"/>
      <c r="FC55" s="104"/>
      <c r="FD55" s="104"/>
      <c r="FE55" s="104"/>
      <c r="FF55" s="104"/>
      <c r="FG55" s="104"/>
      <c r="FH55" s="104"/>
      <c r="FI55" s="104"/>
      <c r="FJ55" s="104"/>
      <c r="FK55" s="105"/>
      <c r="FL55" s="103">
        <f>データ!CP7</f>
        <v>10171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59.6</v>
      </c>
      <c r="GS55" s="86"/>
      <c r="GT55" s="86"/>
      <c r="GU55" s="86"/>
      <c r="GV55" s="86"/>
      <c r="GW55" s="86"/>
      <c r="GX55" s="86"/>
      <c r="GY55" s="86"/>
      <c r="GZ55" s="86"/>
      <c r="HA55" s="86"/>
      <c r="HB55" s="86"/>
      <c r="HC55" s="86"/>
      <c r="HD55" s="86"/>
      <c r="HE55" s="86"/>
      <c r="HF55" s="87"/>
      <c r="HG55" s="85">
        <f>データ!CX7</f>
        <v>62.9</v>
      </c>
      <c r="HH55" s="86"/>
      <c r="HI55" s="86"/>
      <c r="HJ55" s="86"/>
      <c r="HK55" s="86"/>
      <c r="HL55" s="86"/>
      <c r="HM55" s="86"/>
      <c r="HN55" s="86"/>
      <c r="HO55" s="86"/>
      <c r="HP55" s="86"/>
      <c r="HQ55" s="86"/>
      <c r="HR55" s="86"/>
      <c r="HS55" s="86"/>
      <c r="HT55" s="86"/>
      <c r="HU55" s="87"/>
      <c r="HV55" s="85">
        <f>データ!CY7</f>
        <v>60.4</v>
      </c>
      <c r="HW55" s="86"/>
      <c r="HX55" s="86"/>
      <c r="HY55" s="86"/>
      <c r="HZ55" s="86"/>
      <c r="IA55" s="86"/>
      <c r="IB55" s="86"/>
      <c r="IC55" s="86"/>
      <c r="ID55" s="86"/>
      <c r="IE55" s="86"/>
      <c r="IF55" s="86"/>
      <c r="IG55" s="86"/>
      <c r="IH55" s="86"/>
      <c r="II55" s="86"/>
      <c r="IJ55" s="87"/>
      <c r="IK55" s="85">
        <f>データ!CZ7</f>
        <v>62.3</v>
      </c>
      <c r="IL55" s="86"/>
      <c r="IM55" s="86"/>
      <c r="IN55" s="86"/>
      <c r="IO55" s="86"/>
      <c r="IP55" s="86"/>
      <c r="IQ55" s="86"/>
      <c r="IR55" s="86"/>
      <c r="IS55" s="86"/>
      <c r="IT55" s="86"/>
      <c r="IU55" s="86"/>
      <c r="IV55" s="86"/>
      <c r="IW55" s="86"/>
      <c r="IX55" s="86"/>
      <c r="IY55" s="87"/>
      <c r="IZ55" s="85">
        <f>データ!DA7</f>
        <v>78.599999999999994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26.7</v>
      </c>
      <c r="KG55" s="86"/>
      <c r="KH55" s="86"/>
      <c r="KI55" s="86"/>
      <c r="KJ55" s="86"/>
      <c r="KK55" s="86"/>
      <c r="KL55" s="86"/>
      <c r="KM55" s="86"/>
      <c r="KN55" s="86"/>
      <c r="KO55" s="86"/>
      <c r="KP55" s="86"/>
      <c r="KQ55" s="86"/>
      <c r="KR55" s="86"/>
      <c r="KS55" s="86"/>
      <c r="KT55" s="87"/>
      <c r="KU55" s="85">
        <f>データ!DI7</f>
        <v>24.8</v>
      </c>
      <c r="KV55" s="86"/>
      <c r="KW55" s="86"/>
      <c r="KX55" s="86"/>
      <c r="KY55" s="86"/>
      <c r="KZ55" s="86"/>
      <c r="LA55" s="86"/>
      <c r="LB55" s="86"/>
      <c r="LC55" s="86"/>
      <c r="LD55" s="86"/>
      <c r="LE55" s="86"/>
      <c r="LF55" s="86"/>
      <c r="LG55" s="86"/>
      <c r="LH55" s="86"/>
      <c r="LI55" s="87"/>
      <c r="LJ55" s="85">
        <f>データ!DJ7</f>
        <v>24.1</v>
      </c>
      <c r="LK55" s="86"/>
      <c r="LL55" s="86"/>
      <c r="LM55" s="86"/>
      <c r="LN55" s="86"/>
      <c r="LO55" s="86"/>
      <c r="LP55" s="86"/>
      <c r="LQ55" s="86"/>
      <c r="LR55" s="86"/>
      <c r="LS55" s="86"/>
      <c r="LT55" s="86"/>
      <c r="LU55" s="86"/>
      <c r="LV55" s="86"/>
      <c r="LW55" s="86"/>
      <c r="LX55" s="87"/>
      <c r="LY55" s="85">
        <f>データ!DK7</f>
        <v>22.6</v>
      </c>
      <c r="LZ55" s="86"/>
      <c r="MA55" s="86"/>
      <c r="MB55" s="86"/>
      <c r="MC55" s="86"/>
      <c r="MD55" s="86"/>
      <c r="ME55" s="86"/>
      <c r="MF55" s="86"/>
      <c r="MG55" s="86"/>
      <c r="MH55" s="86"/>
      <c r="MI55" s="86"/>
      <c r="MJ55" s="86"/>
      <c r="MK55" s="86"/>
      <c r="ML55" s="86"/>
      <c r="MM55" s="87"/>
      <c r="MN55" s="85">
        <f>データ!DL7</f>
        <v>22.8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48.5</v>
      </c>
      <c r="V79" s="80"/>
      <c r="W79" s="80"/>
      <c r="X79" s="80"/>
      <c r="Y79" s="80"/>
      <c r="Z79" s="80"/>
      <c r="AA79" s="80"/>
      <c r="AB79" s="80"/>
      <c r="AC79" s="80"/>
      <c r="AD79" s="80"/>
      <c r="AE79" s="80"/>
      <c r="AF79" s="80"/>
      <c r="AG79" s="80"/>
      <c r="AH79" s="80"/>
      <c r="AI79" s="80"/>
      <c r="AJ79" s="80"/>
      <c r="AK79" s="80"/>
      <c r="AL79" s="80"/>
      <c r="AM79" s="80"/>
      <c r="AN79" s="80">
        <f>データ!DT7</f>
        <v>49.7</v>
      </c>
      <c r="AO79" s="80"/>
      <c r="AP79" s="80"/>
      <c r="AQ79" s="80"/>
      <c r="AR79" s="80"/>
      <c r="AS79" s="80"/>
      <c r="AT79" s="80"/>
      <c r="AU79" s="80"/>
      <c r="AV79" s="80"/>
      <c r="AW79" s="80"/>
      <c r="AX79" s="80"/>
      <c r="AY79" s="80"/>
      <c r="AZ79" s="80"/>
      <c r="BA79" s="80"/>
      <c r="BB79" s="80"/>
      <c r="BC79" s="80"/>
      <c r="BD79" s="80"/>
      <c r="BE79" s="80"/>
      <c r="BF79" s="80"/>
      <c r="BG79" s="80">
        <f>データ!DU7</f>
        <v>53.1</v>
      </c>
      <c r="BH79" s="80"/>
      <c r="BI79" s="80"/>
      <c r="BJ79" s="80"/>
      <c r="BK79" s="80"/>
      <c r="BL79" s="80"/>
      <c r="BM79" s="80"/>
      <c r="BN79" s="80"/>
      <c r="BO79" s="80"/>
      <c r="BP79" s="80"/>
      <c r="BQ79" s="80"/>
      <c r="BR79" s="80"/>
      <c r="BS79" s="80"/>
      <c r="BT79" s="80"/>
      <c r="BU79" s="80"/>
      <c r="BV79" s="80"/>
      <c r="BW79" s="80"/>
      <c r="BX79" s="80"/>
      <c r="BY79" s="80"/>
      <c r="BZ79" s="80">
        <f>データ!DV7</f>
        <v>55.9</v>
      </c>
      <c r="CA79" s="80"/>
      <c r="CB79" s="80"/>
      <c r="CC79" s="80"/>
      <c r="CD79" s="80"/>
      <c r="CE79" s="80"/>
      <c r="CF79" s="80"/>
      <c r="CG79" s="80"/>
      <c r="CH79" s="80"/>
      <c r="CI79" s="80"/>
      <c r="CJ79" s="80"/>
      <c r="CK79" s="80"/>
      <c r="CL79" s="80"/>
      <c r="CM79" s="80"/>
      <c r="CN79" s="80"/>
      <c r="CO79" s="80"/>
      <c r="CP79" s="80"/>
      <c r="CQ79" s="80"/>
      <c r="CR79" s="80"/>
      <c r="CS79" s="80">
        <f>データ!DW7</f>
        <v>57.8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67.3</v>
      </c>
      <c r="EP79" s="80"/>
      <c r="EQ79" s="80"/>
      <c r="ER79" s="80"/>
      <c r="ES79" s="80"/>
      <c r="ET79" s="80"/>
      <c r="EU79" s="80"/>
      <c r="EV79" s="80"/>
      <c r="EW79" s="80"/>
      <c r="EX79" s="80"/>
      <c r="EY79" s="80"/>
      <c r="EZ79" s="80"/>
      <c r="FA79" s="80"/>
      <c r="FB79" s="80"/>
      <c r="FC79" s="80"/>
      <c r="FD79" s="80"/>
      <c r="FE79" s="80"/>
      <c r="FF79" s="80"/>
      <c r="FG79" s="80"/>
      <c r="FH79" s="80">
        <f>データ!EE7</f>
        <v>68.5</v>
      </c>
      <c r="FI79" s="80"/>
      <c r="FJ79" s="80"/>
      <c r="FK79" s="80"/>
      <c r="FL79" s="80"/>
      <c r="FM79" s="80"/>
      <c r="FN79" s="80"/>
      <c r="FO79" s="80"/>
      <c r="FP79" s="80"/>
      <c r="FQ79" s="80"/>
      <c r="FR79" s="80"/>
      <c r="FS79" s="80"/>
      <c r="FT79" s="80"/>
      <c r="FU79" s="80"/>
      <c r="FV79" s="80"/>
      <c r="FW79" s="80"/>
      <c r="FX79" s="80"/>
      <c r="FY79" s="80"/>
      <c r="FZ79" s="80"/>
      <c r="GA79" s="80">
        <f>データ!EF7</f>
        <v>73.3</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75.400000000000006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35083923</v>
      </c>
      <c r="JK79" s="79"/>
      <c r="JL79" s="79"/>
      <c r="JM79" s="79"/>
      <c r="JN79" s="79"/>
      <c r="JO79" s="79"/>
      <c r="JP79" s="79"/>
      <c r="JQ79" s="79"/>
      <c r="JR79" s="79"/>
      <c r="JS79" s="79"/>
      <c r="JT79" s="79"/>
      <c r="JU79" s="79"/>
      <c r="JV79" s="79"/>
      <c r="JW79" s="79"/>
      <c r="JX79" s="79"/>
      <c r="JY79" s="79"/>
      <c r="JZ79" s="79"/>
      <c r="KA79" s="79"/>
      <c r="KB79" s="79"/>
      <c r="KC79" s="79">
        <f>データ!EP7</f>
        <v>37651480</v>
      </c>
      <c r="KD79" s="79"/>
      <c r="KE79" s="79"/>
      <c r="KF79" s="79"/>
      <c r="KG79" s="79"/>
      <c r="KH79" s="79"/>
      <c r="KI79" s="79"/>
      <c r="KJ79" s="79"/>
      <c r="KK79" s="79"/>
      <c r="KL79" s="79"/>
      <c r="KM79" s="79"/>
      <c r="KN79" s="79"/>
      <c r="KO79" s="79"/>
      <c r="KP79" s="79"/>
      <c r="KQ79" s="79"/>
      <c r="KR79" s="79"/>
      <c r="KS79" s="79"/>
      <c r="KT79" s="79"/>
      <c r="KU79" s="79"/>
      <c r="KV79" s="79">
        <f>データ!EQ7</f>
        <v>37751117</v>
      </c>
      <c r="KW79" s="79"/>
      <c r="KX79" s="79"/>
      <c r="KY79" s="79"/>
      <c r="KZ79" s="79"/>
      <c r="LA79" s="79"/>
      <c r="LB79" s="79"/>
      <c r="LC79" s="79"/>
      <c r="LD79" s="79"/>
      <c r="LE79" s="79"/>
      <c r="LF79" s="79"/>
      <c r="LG79" s="79"/>
      <c r="LH79" s="79"/>
      <c r="LI79" s="79"/>
      <c r="LJ79" s="79"/>
      <c r="LK79" s="79"/>
      <c r="LL79" s="79"/>
      <c r="LM79" s="79"/>
      <c r="LN79" s="79"/>
      <c r="LO79" s="79">
        <f>データ!ER7</f>
        <v>39232493</v>
      </c>
      <c r="LP79" s="79"/>
      <c r="LQ79" s="79"/>
      <c r="LR79" s="79"/>
      <c r="LS79" s="79"/>
      <c r="LT79" s="79"/>
      <c r="LU79" s="79"/>
      <c r="LV79" s="79"/>
      <c r="LW79" s="79"/>
      <c r="LX79" s="79"/>
      <c r="LY79" s="79"/>
      <c r="LZ79" s="79"/>
      <c r="MA79" s="79"/>
      <c r="MB79" s="79"/>
      <c r="MC79" s="79"/>
      <c r="MD79" s="79"/>
      <c r="ME79" s="79"/>
      <c r="MF79" s="79"/>
      <c r="MG79" s="79"/>
      <c r="MH79" s="79">
        <f>データ!ES7</f>
        <v>39946248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JkwUZN9/OnJNLKFrC7OKP6Wvo5qK8t8Y8j8v1WEx2CbSW6viarR/Gg3A84j1RpCiaK86lcmcZkfhnfBQf19kw==" saltValue="N1bvC85aZ7MkA/XpONefT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106</v>
      </c>
      <c r="AJ4" s="167"/>
      <c r="AK4" s="167"/>
      <c r="AL4" s="167"/>
      <c r="AM4" s="167"/>
      <c r="AN4" s="167"/>
      <c r="AO4" s="167"/>
      <c r="AP4" s="167"/>
      <c r="AQ4" s="167"/>
      <c r="AR4" s="167"/>
      <c r="AS4" s="168"/>
      <c r="AT4" s="169" t="s">
        <v>107</v>
      </c>
      <c r="AU4" s="165"/>
      <c r="AV4" s="165"/>
      <c r="AW4" s="165"/>
      <c r="AX4" s="165"/>
      <c r="AY4" s="165"/>
      <c r="AZ4" s="165"/>
      <c r="BA4" s="165"/>
      <c r="BB4" s="165"/>
      <c r="BC4" s="165"/>
      <c r="BD4" s="165"/>
      <c r="BE4" s="169" t="s">
        <v>108</v>
      </c>
      <c r="BF4" s="165"/>
      <c r="BG4" s="165"/>
      <c r="BH4" s="165"/>
      <c r="BI4" s="165"/>
      <c r="BJ4" s="165"/>
      <c r="BK4" s="165"/>
      <c r="BL4" s="165"/>
      <c r="BM4" s="165"/>
      <c r="BN4" s="165"/>
      <c r="BO4" s="165"/>
      <c r="BP4" s="166" t="s">
        <v>109</v>
      </c>
      <c r="BQ4" s="167"/>
      <c r="BR4" s="167"/>
      <c r="BS4" s="167"/>
      <c r="BT4" s="167"/>
      <c r="BU4" s="167"/>
      <c r="BV4" s="167"/>
      <c r="BW4" s="167"/>
      <c r="BX4" s="167"/>
      <c r="BY4" s="167"/>
      <c r="BZ4" s="168"/>
      <c r="CA4" s="165" t="s">
        <v>110</v>
      </c>
      <c r="CB4" s="165"/>
      <c r="CC4" s="165"/>
      <c r="CD4" s="165"/>
      <c r="CE4" s="165"/>
      <c r="CF4" s="165"/>
      <c r="CG4" s="165"/>
      <c r="CH4" s="165"/>
      <c r="CI4" s="165"/>
      <c r="CJ4" s="165"/>
      <c r="CK4" s="165"/>
      <c r="CL4" s="169"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66" t="s">
        <v>114</v>
      </c>
      <c r="DT4" s="167"/>
      <c r="DU4" s="167"/>
      <c r="DV4" s="167"/>
      <c r="DW4" s="167"/>
      <c r="DX4" s="167"/>
      <c r="DY4" s="167"/>
      <c r="DZ4" s="167"/>
      <c r="EA4" s="167"/>
      <c r="EB4" s="167"/>
      <c r="EC4" s="168"/>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145</v>
      </c>
      <c r="AY5" s="62" t="s">
        <v>146</v>
      </c>
      <c r="AZ5" s="62" t="s">
        <v>147</v>
      </c>
      <c r="BA5" s="62" t="s">
        <v>148</v>
      </c>
      <c r="BB5" s="62" t="s">
        <v>149</v>
      </c>
      <c r="BC5" s="62" t="s">
        <v>150</v>
      </c>
      <c r="BD5" s="62" t="s">
        <v>151</v>
      </c>
      <c r="BE5" s="62" t="s">
        <v>141</v>
      </c>
      <c r="BF5" s="62" t="s">
        <v>154</v>
      </c>
      <c r="BG5" s="62" t="s">
        <v>143</v>
      </c>
      <c r="BH5" s="62" t="s">
        <v>155</v>
      </c>
      <c r="BI5" s="62" t="s">
        <v>145</v>
      </c>
      <c r="BJ5" s="62" t="s">
        <v>146</v>
      </c>
      <c r="BK5" s="62" t="s">
        <v>147</v>
      </c>
      <c r="BL5" s="62" t="s">
        <v>148</v>
      </c>
      <c r="BM5" s="62" t="s">
        <v>149</v>
      </c>
      <c r="BN5" s="62" t="s">
        <v>150</v>
      </c>
      <c r="BO5" s="62" t="s">
        <v>151</v>
      </c>
      <c r="BP5" s="62" t="s">
        <v>141</v>
      </c>
      <c r="BQ5" s="62" t="s">
        <v>142</v>
      </c>
      <c r="BR5" s="62" t="s">
        <v>156</v>
      </c>
      <c r="BS5" s="62" t="s">
        <v>155</v>
      </c>
      <c r="BT5" s="62" t="s">
        <v>157</v>
      </c>
      <c r="BU5" s="62" t="s">
        <v>146</v>
      </c>
      <c r="BV5" s="62" t="s">
        <v>147</v>
      </c>
      <c r="BW5" s="62" t="s">
        <v>148</v>
      </c>
      <c r="BX5" s="62" t="s">
        <v>149</v>
      </c>
      <c r="BY5" s="62" t="s">
        <v>150</v>
      </c>
      <c r="BZ5" s="62" t="s">
        <v>151</v>
      </c>
      <c r="CA5" s="62" t="s">
        <v>141</v>
      </c>
      <c r="CB5" s="62" t="s">
        <v>142</v>
      </c>
      <c r="CC5" s="62" t="s">
        <v>143</v>
      </c>
      <c r="CD5" s="62" t="s">
        <v>144</v>
      </c>
      <c r="CE5" s="62" t="s">
        <v>158</v>
      </c>
      <c r="CF5" s="62" t="s">
        <v>146</v>
      </c>
      <c r="CG5" s="62" t="s">
        <v>147</v>
      </c>
      <c r="CH5" s="62" t="s">
        <v>148</v>
      </c>
      <c r="CI5" s="62" t="s">
        <v>149</v>
      </c>
      <c r="CJ5" s="62" t="s">
        <v>150</v>
      </c>
      <c r="CK5" s="62" t="s">
        <v>151</v>
      </c>
      <c r="CL5" s="62" t="s">
        <v>141</v>
      </c>
      <c r="CM5" s="62" t="s">
        <v>142</v>
      </c>
      <c r="CN5" s="62" t="s">
        <v>143</v>
      </c>
      <c r="CO5" s="62" t="s">
        <v>144</v>
      </c>
      <c r="CP5" s="62" t="s">
        <v>157</v>
      </c>
      <c r="CQ5" s="62" t="s">
        <v>146</v>
      </c>
      <c r="CR5" s="62" t="s">
        <v>147</v>
      </c>
      <c r="CS5" s="62" t="s">
        <v>148</v>
      </c>
      <c r="CT5" s="62" t="s">
        <v>149</v>
      </c>
      <c r="CU5" s="62" t="s">
        <v>150</v>
      </c>
      <c r="CV5" s="62" t="s">
        <v>151</v>
      </c>
      <c r="CW5" s="62" t="s">
        <v>141</v>
      </c>
      <c r="CX5" s="62" t="s">
        <v>154</v>
      </c>
      <c r="CY5" s="62" t="s">
        <v>153</v>
      </c>
      <c r="CZ5" s="62" t="s">
        <v>144</v>
      </c>
      <c r="DA5" s="62" t="s">
        <v>158</v>
      </c>
      <c r="DB5" s="62" t="s">
        <v>146</v>
      </c>
      <c r="DC5" s="62" t="s">
        <v>147</v>
      </c>
      <c r="DD5" s="62" t="s">
        <v>148</v>
      </c>
      <c r="DE5" s="62" t="s">
        <v>149</v>
      </c>
      <c r="DF5" s="62" t="s">
        <v>150</v>
      </c>
      <c r="DG5" s="62" t="s">
        <v>151</v>
      </c>
      <c r="DH5" s="62" t="s">
        <v>141</v>
      </c>
      <c r="DI5" s="62" t="s">
        <v>142</v>
      </c>
      <c r="DJ5" s="62" t="s">
        <v>143</v>
      </c>
      <c r="DK5" s="62" t="s">
        <v>159</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156</v>
      </c>
      <c r="EG5" s="62" t="s">
        <v>144</v>
      </c>
      <c r="EH5" s="62" t="s">
        <v>145</v>
      </c>
      <c r="EI5" s="62" t="s">
        <v>146</v>
      </c>
      <c r="EJ5" s="62" t="s">
        <v>147</v>
      </c>
      <c r="EK5" s="62" t="s">
        <v>148</v>
      </c>
      <c r="EL5" s="62" t="s">
        <v>149</v>
      </c>
      <c r="EM5" s="62" t="s">
        <v>150</v>
      </c>
      <c r="EN5" s="62" t="s">
        <v>160</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161</v>
      </c>
      <c r="B6" s="63">
        <f>B8</f>
        <v>2020</v>
      </c>
      <c r="C6" s="63">
        <f t="shared" ref="C6:M6" si="2">C8</f>
        <v>308285</v>
      </c>
      <c r="D6" s="63">
        <f t="shared" si="2"/>
        <v>46</v>
      </c>
      <c r="E6" s="63">
        <f t="shared" si="2"/>
        <v>6</v>
      </c>
      <c r="F6" s="63">
        <f t="shared" si="2"/>
        <v>0</v>
      </c>
      <c r="G6" s="63">
        <f t="shared" si="2"/>
        <v>1</v>
      </c>
      <c r="H6" s="170" t="str">
        <f>IF(H8&lt;&gt;I8,H8,"")&amp;IF(I8&lt;&gt;J8,I8,"")&amp;"　"&amp;J8</f>
        <v>和歌山県御坊市外五ヶ町病院経営事務組合　ひだか病院</v>
      </c>
      <c r="I6" s="171"/>
      <c r="J6" s="172"/>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18</v>
      </c>
      <c r="R6" s="63" t="str">
        <f t="shared" si="3"/>
        <v>対象</v>
      </c>
      <c r="S6" s="63" t="str">
        <f t="shared" si="3"/>
        <v>透 訓</v>
      </c>
      <c r="T6" s="63" t="str">
        <f t="shared" si="3"/>
        <v>救 臨 感 へ 災</v>
      </c>
      <c r="U6" s="64" t="str">
        <f>U8</f>
        <v>-</v>
      </c>
      <c r="V6" s="64">
        <f>V8</f>
        <v>27072</v>
      </c>
      <c r="W6" s="63" t="str">
        <f>W8</f>
        <v>-</v>
      </c>
      <c r="X6" s="63" t="str">
        <f t="shared" ref="X6" si="4">X8</f>
        <v>第２種該当</v>
      </c>
      <c r="Y6" s="63" t="str">
        <f t="shared" si="3"/>
        <v>１０：１</v>
      </c>
      <c r="Z6" s="64">
        <f t="shared" si="3"/>
        <v>263</v>
      </c>
      <c r="AA6" s="64" t="str">
        <f t="shared" si="3"/>
        <v>-</v>
      </c>
      <c r="AB6" s="64" t="str">
        <f t="shared" si="3"/>
        <v>-</v>
      </c>
      <c r="AC6" s="64">
        <f t="shared" si="3"/>
        <v>100</v>
      </c>
      <c r="AD6" s="64">
        <f t="shared" si="3"/>
        <v>4</v>
      </c>
      <c r="AE6" s="64">
        <f t="shared" si="3"/>
        <v>367</v>
      </c>
      <c r="AF6" s="64">
        <f t="shared" si="3"/>
        <v>263</v>
      </c>
      <c r="AG6" s="64" t="str">
        <f t="shared" si="3"/>
        <v>-</v>
      </c>
      <c r="AH6" s="64">
        <f t="shared" si="3"/>
        <v>263</v>
      </c>
      <c r="AI6" s="65">
        <f>IF(AI8="-",NA(),AI8)</f>
        <v>90.3</v>
      </c>
      <c r="AJ6" s="65">
        <f t="shared" ref="AJ6:AR6" si="5">IF(AJ8="-",NA(),AJ8)</f>
        <v>89.4</v>
      </c>
      <c r="AK6" s="65">
        <f t="shared" si="5"/>
        <v>94.1</v>
      </c>
      <c r="AL6" s="65">
        <f t="shared" si="5"/>
        <v>92.8</v>
      </c>
      <c r="AM6" s="65">
        <f t="shared" si="5"/>
        <v>106.8</v>
      </c>
      <c r="AN6" s="65">
        <f t="shared" si="5"/>
        <v>98.5</v>
      </c>
      <c r="AO6" s="65">
        <f t="shared" si="5"/>
        <v>97</v>
      </c>
      <c r="AP6" s="65">
        <f t="shared" si="5"/>
        <v>97.8</v>
      </c>
      <c r="AQ6" s="65">
        <f t="shared" si="5"/>
        <v>97</v>
      </c>
      <c r="AR6" s="65">
        <f t="shared" si="5"/>
        <v>102.4</v>
      </c>
      <c r="AS6" s="65" t="str">
        <f>IF(AS8="-","【-】","【"&amp;SUBSTITUTE(TEXT(AS8,"#,##0.0"),"-","△")&amp;"】")</f>
        <v>【102.5】</v>
      </c>
      <c r="AT6" s="65">
        <f>IF(AT8="-",NA(),AT8)</f>
        <v>82.7</v>
      </c>
      <c r="AU6" s="65">
        <f t="shared" ref="AU6:BC6" si="6">IF(AU8="-",NA(),AU8)</f>
        <v>82.1</v>
      </c>
      <c r="AV6" s="65">
        <f t="shared" si="6"/>
        <v>86.7</v>
      </c>
      <c r="AW6" s="65">
        <f t="shared" si="6"/>
        <v>85.4</v>
      </c>
      <c r="AX6" s="65">
        <f t="shared" si="6"/>
        <v>74.2</v>
      </c>
      <c r="AY6" s="65">
        <f t="shared" si="6"/>
        <v>91.6</v>
      </c>
      <c r="AZ6" s="65">
        <f t="shared" si="6"/>
        <v>89.6</v>
      </c>
      <c r="BA6" s="65">
        <f t="shared" si="6"/>
        <v>89.7</v>
      </c>
      <c r="BB6" s="65">
        <f t="shared" si="6"/>
        <v>89.3</v>
      </c>
      <c r="BC6" s="65">
        <f t="shared" si="6"/>
        <v>84.1</v>
      </c>
      <c r="BD6" s="65" t="str">
        <f>IF(BD8="-","【-】","【"&amp;SUBSTITUTE(TEXT(BD8,"#,##0.0"),"-","△")&amp;"】")</f>
        <v>【84.7】</v>
      </c>
      <c r="BE6" s="65">
        <f>IF(BE8="-",NA(),BE8)</f>
        <v>78.900000000000006</v>
      </c>
      <c r="BF6" s="65">
        <f t="shared" ref="BF6:BN6" si="7">IF(BF8="-",NA(),BF8)</f>
        <v>91.6</v>
      </c>
      <c r="BG6" s="65">
        <f t="shared" si="7"/>
        <v>93.9</v>
      </c>
      <c r="BH6" s="65">
        <f t="shared" si="7"/>
        <v>105.5</v>
      </c>
      <c r="BI6" s="65">
        <f t="shared" si="7"/>
        <v>108.3</v>
      </c>
      <c r="BJ6" s="65">
        <f t="shared" si="7"/>
        <v>42.9</v>
      </c>
      <c r="BK6" s="65">
        <f t="shared" si="7"/>
        <v>80.7</v>
      </c>
      <c r="BL6" s="65">
        <f t="shared" si="7"/>
        <v>75.900000000000006</v>
      </c>
      <c r="BM6" s="65">
        <f t="shared" si="7"/>
        <v>75.099999999999994</v>
      </c>
      <c r="BN6" s="65">
        <f t="shared" si="7"/>
        <v>83.2</v>
      </c>
      <c r="BO6" s="65" t="str">
        <f>IF(BO8="-","【-】","【"&amp;SUBSTITUTE(TEXT(BO8,"#,##0.0"),"-","△")&amp;"】")</f>
        <v>【69.3】</v>
      </c>
      <c r="BP6" s="65">
        <f>IF(BP8="-",NA(),BP8)</f>
        <v>66.7</v>
      </c>
      <c r="BQ6" s="65">
        <f t="shared" ref="BQ6:BY6" si="8">IF(BQ8="-",NA(),BQ8)</f>
        <v>72</v>
      </c>
      <c r="BR6" s="65">
        <f t="shared" si="8"/>
        <v>79.099999999999994</v>
      </c>
      <c r="BS6" s="65">
        <f t="shared" si="8"/>
        <v>78.2</v>
      </c>
      <c r="BT6" s="65">
        <f t="shared" si="8"/>
        <v>68</v>
      </c>
      <c r="BU6" s="65">
        <f t="shared" si="8"/>
        <v>76.099999999999994</v>
      </c>
      <c r="BV6" s="65">
        <f t="shared" si="8"/>
        <v>73.5</v>
      </c>
      <c r="BW6" s="65">
        <f t="shared" si="8"/>
        <v>74.099999999999994</v>
      </c>
      <c r="BX6" s="65">
        <f t="shared" si="8"/>
        <v>74.400000000000006</v>
      </c>
      <c r="BY6" s="65">
        <f t="shared" si="8"/>
        <v>66.5</v>
      </c>
      <c r="BZ6" s="65" t="str">
        <f>IF(BZ8="-","【-】","【"&amp;SUBSTITUTE(TEXT(BZ8,"#,##0.0"),"-","△")&amp;"】")</f>
        <v>【67.2】</v>
      </c>
      <c r="CA6" s="66">
        <f>IF(CA8="-",NA(),CA8)</f>
        <v>36873</v>
      </c>
      <c r="CB6" s="66">
        <f t="shared" ref="CB6:CJ6" si="9">IF(CB8="-",NA(),CB8)</f>
        <v>37398</v>
      </c>
      <c r="CC6" s="66">
        <f t="shared" si="9"/>
        <v>37217</v>
      </c>
      <c r="CD6" s="66">
        <f t="shared" si="9"/>
        <v>37665</v>
      </c>
      <c r="CE6" s="66">
        <f t="shared" si="9"/>
        <v>39122</v>
      </c>
      <c r="CF6" s="66">
        <f t="shared" si="9"/>
        <v>55265</v>
      </c>
      <c r="CG6" s="66">
        <f t="shared" si="9"/>
        <v>50958</v>
      </c>
      <c r="CH6" s="66">
        <f t="shared" si="9"/>
        <v>52405</v>
      </c>
      <c r="CI6" s="66">
        <f t="shared" si="9"/>
        <v>53523</v>
      </c>
      <c r="CJ6" s="66">
        <f t="shared" si="9"/>
        <v>57368</v>
      </c>
      <c r="CK6" s="65" t="str">
        <f>IF(CK8="-","【-】","【"&amp;SUBSTITUTE(TEXT(CK8,"#,##0"),"-","△")&amp;"】")</f>
        <v>【56,733】</v>
      </c>
      <c r="CL6" s="66">
        <f>IF(CL8="-",NA(),CL8)</f>
        <v>10748</v>
      </c>
      <c r="CM6" s="66">
        <f t="shared" ref="CM6:CU6" si="10">IF(CM8="-",NA(),CM8)</f>
        <v>10261</v>
      </c>
      <c r="CN6" s="66">
        <f t="shared" si="10"/>
        <v>10427</v>
      </c>
      <c r="CO6" s="66">
        <f t="shared" si="10"/>
        <v>9930</v>
      </c>
      <c r="CP6" s="66">
        <f t="shared" si="10"/>
        <v>10171</v>
      </c>
      <c r="CQ6" s="66">
        <f t="shared" si="10"/>
        <v>14455</v>
      </c>
      <c r="CR6" s="66">
        <f t="shared" si="10"/>
        <v>13792</v>
      </c>
      <c r="CS6" s="66">
        <f t="shared" si="10"/>
        <v>14290</v>
      </c>
      <c r="CT6" s="66">
        <f t="shared" si="10"/>
        <v>15111</v>
      </c>
      <c r="CU6" s="66">
        <f t="shared" si="10"/>
        <v>15986</v>
      </c>
      <c r="CV6" s="65" t="str">
        <f>IF(CV8="-","【-】","【"&amp;SUBSTITUTE(TEXT(CV8,"#,##0"),"-","△")&amp;"】")</f>
        <v>【16,778】</v>
      </c>
      <c r="CW6" s="65">
        <f>IF(CW8="-",NA(),CW8)</f>
        <v>59.6</v>
      </c>
      <c r="CX6" s="65">
        <f t="shared" ref="CX6:DF6" si="11">IF(CX8="-",NA(),CX8)</f>
        <v>62.9</v>
      </c>
      <c r="CY6" s="65">
        <f t="shared" si="11"/>
        <v>60.4</v>
      </c>
      <c r="CZ6" s="65">
        <f t="shared" si="11"/>
        <v>62.3</v>
      </c>
      <c r="DA6" s="65">
        <f t="shared" si="11"/>
        <v>78.599999999999994</v>
      </c>
      <c r="DB6" s="65">
        <f t="shared" si="11"/>
        <v>54.1</v>
      </c>
      <c r="DC6" s="65">
        <f t="shared" si="11"/>
        <v>56.1</v>
      </c>
      <c r="DD6" s="65">
        <f t="shared" si="11"/>
        <v>56</v>
      </c>
      <c r="DE6" s="65">
        <f t="shared" si="11"/>
        <v>56.2</v>
      </c>
      <c r="DF6" s="65">
        <f t="shared" si="11"/>
        <v>60.8</v>
      </c>
      <c r="DG6" s="65" t="str">
        <f>IF(DG8="-","【-】","【"&amp;SUBSTITUTE(TEXT(DG8,"#,##0.0"),"-","△")&amp;"】")</f>
        <v>【58.8】</v>
      </c>
      <c r="DH6" s="65">
        <f>IF(DH8="-",NA(),DH8)</f>
        <v>26.7</v>
      </c>
      <c r="DI6" s="65">
        <f t="shared" ref="DI6:DQ6" si="12">IF(DI8="-",NA(),DI8)</f>
        <v>24.8</v>
      </c>
      <c r="DJ6" s="65">
        <f t="shared" si="12"/>
        <v>24.1</v>
      </c>
      <c r="DK6" s="65">
        <f t="shared" si="12"/>
        <v>22.6</v>
      </c>
      <c r="DL6" s="65">
        <f t="shared" si="12"/>
        <v>22.8</v>
      </c>
      <c r="DM6" s="65">
        <f t="shared" si="12"/>
        <v>25.2</v>
      </c>
      <c r="DN6" s="65">
        <f t="shared" si="12"/>
        <v>23.9</v>
      </c>
      <c r="DO6" s="65">
        <f t="shared" si="12"/>
        <v>23.6</v>
      </c>
      <c r="DP6" s="65">
        <f t="shared" si="12"/>
        <v>24.2</v>
      </c>
      <c r="DQ6" s="65">
        <f t="shared" si="12"/>
        <v>24.1</v>
      </c>
      <c r="DR6" s="65" t="str">
        <f>IF(DR8="-","【-】","【"&amp;SUBSTITUTE(TEXT(DR8,"#,##0.0"),"-","△")&amp;"】")</f>
        <v>【24.8】</v>
      </c>
      <c r="DS6" s="65">
        <f>IF(DS8="-",NA(),DS8)</f>
        <v>48.5</v>
      </c>
      <c r="DT6" s="65">
        <f t="shared" ref="DT6:EB6" si="13">IF(DT8="-",NA(),DT8)</f>
        <v>49.7</v>
      </c>
      <c r="DU6" s="65">
        <f t="shared" si="13"/>
        <v>53.1</v>
      </c>
      <c r="DV6" s="65">
        <f t="shared" si="13"/>
        <v>55.9</v>
      </c>
      <c r="DW6" s="65">
        <f t="shared" si="13"/>
        <v>57.8</v>
      </c>
      <c r="DX6" s="65">
        <f t="shared" si="13"/>
        <v>52.5</v>
      </c>
      <c r="DY6" s="65">
        <f t="shared" si="13"/>
        <v>50.9</v>
      </c>
      <c r="DZ6" s="65">
        <f t="shared" si="13"/>
        <v>51.9</v>
      </c>
      <c r="EA6" s="65">
        <f t="shared" si="13"/>
        <v>52.9</v>
      </c>
      <c r="EB6" s="65">
        <f t="shared" si="13"/>
        <v>54.3</v>
      </c>
      <c r="EC6" s="65" t="str">
        <f>IF(EC8="-","【-】","【"&amp;SUBSTITUTE(TEXT(EC8,"#,##0.0"),"-","△")&amp;"】")</f>
        <v>【54.8】</v>
      </c>
      <c r="ED6" s="65">
        <f>IF(ED8="-",NA(),ED8)</f>
        <v>67.3</v>
      </c>
      <c r="EE6" s="65">
        <f t="shared" ref="EE6:EM6" si="14">IF(EE8="-",NA(),EE8)</f>
        <v>68.5</v>
      </c>
      <c r="EF6" s="65">
        <f t="shared" si="14"/>
        <v>73.3</v>
      </c>
      <c r="EG6" s="65">
        <f t="shared" si="14"/>
        <v>76.8</v>
      </c>
      <c r="EH6" s="65">
        <f t="shared" si="14"/>
        <v>75.400000000000006</v>
      </c>
      <c r="EI6" s="65">
        <f t="shared" si="14"/>
        <v>66.099999999999994</v>
      </c>
      <c r="EJ6" s="65">
        <f t="shared" si="14"/>
        <v>66.8</v>
      </c>
      <c r="EK6" s="65">
        <f t="shared" si="14"/>
        <v>68.2</v>
      </c>
      <c r="EL6" s="65">
        <f t="shared" si="14"/>
        <v>69.400000000000006</v>
      </c>
      <c r="EM6" s="65">
        <f t="shared" si="14"/>
        <v>69.900000000000006</v>
      </c>
      <c r="EN6" s="65" t="str">
        <f>IF(EN8="-","【-】","【"&amp;SUBSTITUTE(TEXT(EN8,"#,##0.0"),"-","△")&amp;"】")</f>
        <v>【70.3】</v>
      </c>
      <c r="EO6" s="66">
        <f>IF(EO8="-",NA(),EO8)</f>
        <v>35083923</v>
      </c>
      <c r="EP6" s="66">
        <f t="shared" ref="EP6:EX6" si="15">IF(EP8="-",NA(),EP8)</f>
        <v>37651480</v>
      </c>
      <c r="EQ6" s="66">
        <f t="shared" si="15"/>
        <v>37751117</v>
      </c>
      <c r="ER6" s="66">
        <f t="shared" si="15"/>
        <v>39232493</v>
      </c>
      <c r="ES6" s="66">
        <f t="shared" si="15"/>
        <v>39946248</v>
      </c>
      <c r="ET6" s="66">
        <f t="shared" si="15"/>
        <v>44446754</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162</v>
      </c>
      <c r="B7" s="63">
        <f t="shared" ref="B7:AH7" si="16">B8</f>
        <v>2020</v>
      </c>
      <c r="C7" s="63">
        <f t="shared" si="16"/>
        <v>308285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18</v>
      </c>
      <c r="R7" s="63" t="str">
        <f t="shared" si="16"/>
        <v>対象</v>
      </c>
      <c r="S7" s="63" t="str">
        <f t="shared" si="16"/>
        <v>透 訓</v>
      </c>
      <c r="T7" s="63" t="str">
        <f t="shared" si="16"/>
        <v>救 臨 感 へ 災</v>
      </c>
      <c r="U7" s="64" t="str">
        <f>U8</f>
        <v>-</v>
      </c>
      <c r="V7" s="64">
        <f>V8</f>
        <v>27072</v>
      </c>
      <c r="W7" s="63" t="str">
        <f>W8</f>
        <v>-</v>
      </c>
      <c r="X7" s="63" t="str">
        <f t="shared" si="16"/>
        <v>第２種該当</v>
      </c>
      <c r="Y7" s="63" t="str">
        <f t="shared" si="16"/>
        <v>１０：１</v>
      </c>
      <c r="Z7" s="64">
        <f t="shared" si="16"/>
        <v>263</v>
      </c>
      <c r="AA7" s="64" t="str">
        <f t="shared" si="16"/>
        <v>-</v>
      </c>
      <c r="AB7" s="64" t="str">
        <f t="shared" si="16"/>
        <v>-</v>
      </c>
      <c r="AC7" s="64">
        <f t="shared" si="16"/>
        <v>100</v>
      </c>
      <c r="AD7" s="64">
        <f t="shared" si="16"/>
        <v>4</v>
      </c>
      <c r="AE7" s="64">
        <f t="shared" si="16"/>
        <v>367</v>
      </c>
      <c r="AF7" s="64">
        <f t="shared" si="16"/>
        <v>263</v>
      </c>
      <c r="AG7" s="64" t="str">
        <f t="shared" si="16"/>
        <v>-</v>
      </c>
      <c r="AH7" s="64">
        <f t="shared" si="16"/>
        <v>263</v>
      </c>
      <c r="AI7" s="65">
        <f>AI8</f>
        <v>90.3</v>
      </c>
      <c r="AJ7" s="65">
        <f t="shared" ref="AJ7:AR7" si="17">AJ8</f>
        <v>89.4</v>
      </c>
      <c r="AK7" s="65">
        <f t="shared" si="17"/>
        <v>94.1</v>
      </c>
      <c r="AL7" s="65">
        <f t="shared" si="17"/>
        <v>92.8</v>
      </c>
      <c r="AM7" s="65">
        <f t="shared" si="17"/>
        <v>106.8</v>
      </c>
      <c r="AN7" s="65">
        <f t="shared" si="17"/>
        <v>98.5</v>
      </c>
      <c r="AO7" s="65">
        <f t="shared" si="17"/>
        <v>97</v>
      </c>
      <c r="AP7" s="65">
        <f t="shared" si="17"/>
        <v>97.8</v>
      </c>
      <c r="AQ7" s="65">
        <f t="shared" si="17"/>
        <v>97</v>
      </c>
      <c r="AR7" s="65">
        <f t="shared" si="17"/>
        <v>102.4</v>
      </c>
      <c r="AS7" s="65"/>
      <c r="AT7" s="65">
        <f>AT8</f>
        <v>82.7</v>
      </c>
      <c r="AU7" s="65">
        <f t="shared" ref="AU7:BC7" si="18">AU8</f>
        <v>82.1</v>
      </c>
      <c r="AV7" s="65">
        <f t="shared" si="18"/>
        <v>86.7</v>
      </c>
      <c r="AW7" s="65">
        <f t="shared" si="18"/>
        <v>85.4</v>
      </c>
      <c r="AX7" s="65">
        <f t="shared" si="18"/>
        <v>74.2</v>
      </c>
      <c r="AY7" s="65">
        <f t="shared" si="18"/>
        <v>91.6</v>
      </c>
      <c r="AZ7" s="65">
        <f t="shared" si="18"/>
        <v>89.6</v>
      </c>
      <c r="BA7" s="65">
        <f t="shared" si="18"/>
        <v>89.7</v>
      </c>
      <c r="BB7" s="65">
        <f t="shared" si="18"/>
        <v>89.3</v>
      </c>
      <c r="BC7" s="65">
        <f t="shared" si="18"/>
        <v>84.1</v>
      </c>
      <c r="BD7" s="65"/>
      <c r="BE7" s="65">
        <f>BE8</f>
        <v>78.900000000000006</v>
      </c>
      <c r="BF7" s="65">
        <f t="shared" ref="BF7:BN7" si="19">BF8</f>
        <v>91.6</v>
      </c>
      <c r="BG7" s="65">
        <f t="shared" si="19"/>
        <v>93.9</v>
      </c>
      <c r="BH7" s="65">
        <f t="shared" si="19"/>
        <v>105.5</v>
      </c>
      <c r="BI7" s="65">
        <f t="shared" si="19"/>
        <v>108.3</v>
      </c>
      <c r="BJ7" s="65">
        <f t="shared" si="19"/>
        <v>42.9</v>
      </c>
      <c r="BK7" s="65">
        <f t="shared" si="19"/>
        <v>80.7</v>
      </c>
      <c r="BL7" s="65">
        <f t="shared" si="19"/>
        <v>75.900000000000006</v>
      </c>
      <c r="BM7" s="65">
        <f t="shared" si="19"/>
        <v>75.099999999999994</v>
      </c>
      <c r="BN7" s="65">
        <f t="shared" si="19"/>
        <v>83.2</v>
      </c>
      <c r="BO7" s="65"/>
      <c r="BP7" s="65">
        <f>BP8</f>
        <v>66.7</v>
      </c>
      <c r="BQ7" s="65">
        <f t="shared" ref="BQ7:BY7" si="20">BQ8</f>
        <v>72</v>
      </c>
      <c r="BR7" s="65">
        <f t="shared" si="20"/>
        <v>79.099999999999994</v>
      </c>
      <c r="BS7" s="65">
        <f t="shared" si="20"/>
        <v>78.2</v>
      </c>
      <c r="BT7" s="65">
        <f t="shared" si="20"/>
        <v>68</v>
      </c>
      <c r="BU7" s="65">
        <f t="shared" si="20"/>
        <v>76.099999999999994</v>
      </c>
      <c r="BV7" s="65">
        <f t="shared" si="20"/>
        <v>73.5</v>
      </c>
      <c r="BW7" s="65">
        <f t="shared" si="20"/>
        <v>74.099999999999994</v>
      </c>
      <c r="BX7" s="65">
        <f t="shared" si="20"/>
        <v>74.400000000000006</v>
      </c>
      <c r="BY7" s="65">
        <f t="shared" si="20"/>
        <v>66.5</v>
      </c>
      <c r="BZ7" s="65"/>
      <c r="CA7" s="66">
        <f>CA8</f>
        <v>36873</v>
      </c>
      <c r="CB7" s="66">
        <f t="shared" ref="CB7:CJ7" si="21">CB8</f>
        <v>37398</v>
      </c>
      <c r="CC7" s="66">
        <f t="shared" si="21"/>
        <v>37217</v>
      </c>
      <c r="CD7" s="66">
        <f t="shared" si="21"/>
        <v>37665</v>
      </c>
      <c r="CE7" s="66">
        <f t="shared" si="21"/>
        <v>39122</v>
      </c>
      <c r="CF7" s="66">
        <f t="shared" si="21"/>
        <v>55265</v>
      </c>
      <c r="CG7" s="66">
        <f t="shared" si="21"/>
        <v>50958</v>
      </c>
      <c r="CH7" s="66">
        <f t="shared" si="21"/>
        <v>52405</v>
      </c>
      <c r="CI7" s="66">
        <f t="shared" si="21"/>
        <v>53523</v>
      </c>
      <c r="CJ7" s="66">
        <f t="shared" si="21"/>
        <v>57368</v>
      </c>
      <c r="CK7" s="65"/>
      <c r="CL7" s="66">
        <f>CL8</f>
        <v>10748</v>
      </c>
      <c r="CM7" s="66">
        <f t="shared" ref="CM7:CU7" si="22">CM8</f>
        <v>10261</v>
      </c>
      <c r="CN7" s="66">
        <f t="shared" si="22"/>
        <v>10427</v>
      </c>
      <c r="CO7" s="66">
        <f t="shared" si="22"/>
        <v>9930</v>
      </c>
      <c r="CP7" s="66">
        <f t="shared" si="22"/>
        <v>10171</v>
      </c>
      <c r="CQ7" s="66">
        <f t="shared" si="22"/>
        <v>14455</v>
      </c>
      <c r="CR7" s="66">
        <f t="shared" si="22"/>
        <v>13792</v>
      </c>
      <c r="CS7" s="66">
        <f t="shared" si="22"/>
        <v>14290</v>
      </c>
      <c r="CT7" s="66">
        <f t="shared" si="22"/>
        <v>15111</v>
      </c>
      <c r="CU7" s="66">
        <f t="shared" si="22"/>
        <v>15986</v>
      </c>
      <c r="CV7" s="65"/>
      <c r="CW7" s="65">
        <f>CW8</f>
        <v>59.6</v>
      </c>
      <c r="CX7" s="65">
        <f t="shared" ref="CX7:DF7" si="23">CX8</f>
        <v>62.9</v>
      </c>
      <c r="CY7" s="65">
        <f t="shared" si="23"/>
        <v>60.4</v>
      </c>
      <c r="CZ7" s="65">
        <f t="shared" si="23"/>
        <v>62.3</v>
      </c>
      <c r="DA7" s="65">
        <f t="shared" si="23"/>
        <v>78.599999999999994</v>
      </c>
      <c r="DB7" s="65">
        <f t="shared" si="23"/>
        <v>54.1</v>
      </c>
      <c r="DC7" s="65">
        <f t="shared" si="23"/>
        <v>56.1</v>
      </c>
      <c r="DD7" s="65">
        <f t="shared" si="23"/>
        <v>56</v>
      </c>
      <c r="DE7" s="65">
        <f t="shared" si="23"/>
        <v>56.2</v>
      </c>
      <c r="DF7" s="65">
        <f t="shared" si="23"/>
        <v>60.8</v>
      </c>
      <c r="DG7" s="65"/>
      <c r="DH7" s="65">
        <f>DH8</f>
        <v>26.7</v>
      </c>
      <c r="DI7" s="65">
        <f t="shared" ref="DI7:DQ7" si="24">DI8</f>
        <v>24.8</v>
      </c>
      <c r="DJ7" s="65">
        <f t="shared" si="24"/>
        <v>24.1</v>
      </c>
      <c r="DK7" s="65">
        <f t="shared" si="24"/>
        <v>22.6</v>
      </c>
      <c r="DL7" s="65">
        <f t="shared" si="24"/>
        <v>22.8</v>
      </c>
      <c r="DM7" s="65">
        <f t="shared" si="24"/>
        <v>25.2</v>
      </c>
      <c r="DN7" s="65">
        <f t="shared" si="24"/>
        <v>23.9</v>
      </c>
      <c r="DO7" s="65">
        <f t="shared" si="24"/>
        <v>23.6</v>
      </c>
      <c r="DP7" s="65">
        <f t="shared" si="24"/>
        <v>24.2</v>
      </c>
      <c r="DQ7" s="65">
        <f t="shared" si="24"/>
        <v>24.1</v>
      </c>
      <c r="DR7" s="65"/>
      <c r="DS7" s="65">
        <f>DS8</f>
        <v>48.5</v>
      </c>
      <c r="DT7" s="65">
        <f t="shared" ref="DT7:EB7" si="25">DT8</f>
        <v>49.7</v>
      </c>
      <c r="DU7" s="65">
        <f t="shared" si="25"/>
        <v>53.1</v>
      </c>
      <c r="DV7" s="65">
        <f t="shared" si="25"/>
        <v>55.9</v>
      </c>
      <c r="DW7" s="65">
        <f t="shared" si="25"/>
        <v>57.8</v>
      </c>
      <c r="DX7" s="65">
        <f t="shared" si="25"/>
        <v>52.5</v>
      </c>
      <c r="DY7" s="65">
        <f t="shared" si="25"/>
        <v>50.9</v>
      </c>
      <c r="DZ7" s="65">
        <f t="shared" si="25"/>
        <v>51.9</v>
      </c>
      <c r="EA7" s="65">
        <f t="shared" si="25"/>
        <v>52.9</v>
      </c>
      <c r="EB7" s="65">
        <f t="shared" si="25"/>
        <v>54.3</v>
      </c>
      <c r="EC7" s="65"/>
      <c r="ED7" s="65">
        <f>ED8</f>
        <v>67.3</v>
      </c>
      <c r="EE7" s="65">
        <f t="shared" ref="EE7:EM7" si="26">EE8</f>
        <v>68.5</v>
      </c>
      <c r="EF7" s="65">
        <f t="shared" si="26"/>
        <v>73.3</v>
      </c>
      <c r="EG7" s="65">
        <f t="shared" si="26"/>
        <v>76.8</v>
      </c>
      <c r="EH7" s="65">
        <f t="shared" si="26"/>
        <v>75.400000000000006</v>
      </c>
      <c r="EI7" s="65">
        <f t="shared" si="26"/>
        <v>66.099999999999994</v>
      </c>
      <c r="EJ7" s="65">
        <f t="shared" si="26"/>
        <v>66.8</v>
      </c>
      <c r="EK7" s="65">
        <f t="shared" si="26"/>
        <v>68.2</v>
      </c>
      <c r="EL7" s="65">
        <f t="shared" si="26"/>
        <v>69.400000000000006</v>
      </c>
      <c r="EM7" s="65">
        <f t="shared" si="26"/>
        <v>69.900000000000006</v>
      </c>
      <c r="EN7" s="65"/>
      <c r="EO7" s="66">
        <f>EO8</f>
        <v>35083923</v>
      </c>
      <c r="EP7" s="66">
        <f t="shared" ref="EP7:EX7" si="27">EP8</f>
        <v>37651480</v>
      </c>
      <c r="EQ7" s="66">
        <f t="shared" si="27"/>
        <v>37751117</v>
      </c>
      <c r="ER7" s="66">
        <f t="shared" si="27"/>
        <v>39232493</v>
      </c>
      <c r="ES7" s="66">
        <f t="shared" si="27"/>
        <v>39946248</v>
      </c>
      <c r="ET7" s="66">
        <f t="shared" si="27"/>
        <v>44446754</v>
      </c>
      <c r="EU7" s="66">
        <f t="shared" si="27"/>
        <v>47082778</v>
      </c>
      <c r="EV7" s="66">
        <f t="shared" si="27"/>
        <v>48918364</v>
      </c>
      <c r="EW7" s="66">
        <f t="shared" si="27"/>
        <v>49696718</v>
      </c>
      <c r="EX7" s="66">
        <f t="shared" si="27"/>
        <v>50234873</v>
      </c>
      <c r="EY7" s="66"/>
    </row>
    <row r="8" spans="1:155" s="67" customFormat="1" x14ac:dyDescent="0.15">
      <c r="A8" s="48"/>
      <c r="B8" s="68">
        <v>2020</v>
      </c>
      <c r="C8" s="68">
        <v>308285</v>
      </c>
      <c r="D8" s="68">
        <v>46</v>
      </c>
      <c r="E8" s="68">
        <v>6</v>
      </c>
      <c r="F8" s="68">
        <v>0</v>
      </c>
      <c r="G8" s="68">
        <v>1</v>
      </c>
      <c r="H8" s="68" t="s">
        <v>163</v>
      </c>
      <c r="I8" s="68" t="s">
        <v>164</v>
      </c>
      <c r="J8" s="68" t="s">
        <v>165</v>
      </c>
      <c r="K8" s="68" t="s">
        <v>166</v>
      </c>
      <c r="L8" s="68" t="s">
        <v>167</v>
      </c>
      <c r="M8" s="68" t="s">
        <v>168</v>
      </c>
      <c r="N8" s="68" t="s">
        <v>169</v>
      </c>
      <c r="O8" s="68" t="s">
        <v>170</v>
      </c>
      <c r="P8" s="68" t="s">
        <v>171</v>
      </c>
      <c r="Q8" s="69">
        <v>18</v>
      </c>
      <c r="R8" s="68" t="s">
        <v>172</v>
      </c>
      <c r="S8" s="68" t="s">
        <v>173</v>
      </c>
      <c r="T8" s="68" t="s">
        <v>174</v>
      </c>
      <c r="U8" s="69" t="s">
        <v>39</v>
      </c>
      <c r="V8" s="69">
        <v>27072</v>
      </c>
      <c r="W8" s="68" t="s">
        <v>39</v>
      </c>
      <c r="X8" s="68" t="s">
        <v>175</v>
      </c>
      <c r="Y8" s="70" t="s">
        <v>176</v>
      </c>
      <c r="Z8" s="69">
        <v>263</v>
      </c>
      <c r="AA8" s="69" t="s">
        <v>39</v>
      </c>
      <c r="AB8" s="69" t="s">
        <v>39</v>
      </c>
      <c r="AC8" s="69">
        <v>100</v>
      </c>
      <c r="AD8" s="69">
        <v>4</v>
      </c>
      <c r="AE8" s="69">
        <v>367</v>
      </c>
      <c r="AF8" s="69">
        <v>263</v>
      </c>
      <c r="AG8" s="69" t="s">
        <v>39</v>
      </c>
      <c r="AH8" s="69">
        <v>263</v>
      </c>
      <c r="AI8" s="71">
        <v>90.3</v>
      </c>
      <c r="AJ8" s="71">
        <v>89.4</v>
      </c>
      <c r="AK8" s="71">
        <v>94.1</v>
      </c>
      <c r="AL8" s="71">
        <v>92.8</v>
      </c>
      <c r="AM8" s="71">
        <v>106.8</v>
      </c>
      <c r="AN8" s="71">
        <v>98.5</v>
      </c>
      <c r="AO8" s="71">
        <v>97</v>
      </c>
      <c r="AP8" s="71">
        <v>97.8</v>
      </c>
      <c r="AQ8" s="71">
        <v>97</v>
      </c>
      <c r="AR8" s="71">
        <v>102.4</v>
      </c>
      <c r="AS8" s="71">
        <v>102.5</v>
      </c>
      <c r="AT8" s="71">
        <v>82.7</v>
      </c>
      <c r="AU8" s="71">
        <v>82.1</v>
      </c>
      <c r="AV8" s="71">
        <v>86.7</v>
      </c>
      <c r="AW8" s="71">
        <v>85.4</v>
      </c>
      <c r="AX8" s="71">
        <v>74.2</v>
      </c>
      <c r="AY8" s="71">
        <v>91.6</v>
      </c>
      <c r="AZ8" s="71">
        <v>89.6</v>
      </c>
      <c r="BA8" s="71">
        <v>89.7</v>
      </c>
      <c r="BB8" s="71">
        <v>89.3</v>
      </c>
      <c r="BC8" s="71">
        <v>84.1</v>
      </c>
      <c r="BD8" s="71">
        <v>84.7</v>
      </c>
      <c r="BE8" s="72">
        <v>78.900000000000006</v>
      </c>
      <c r="BF8" s="72">
        <v>91.6</v>
      </c>
      <c r="BG8" s="72">
        <v>93.9</v>
      </c>
      <c r="BH8" s="72">
        <v>105.5</v>
      </c>
      <c r="BI8" s="72">
        <v>108.3</v>
      </c>
      <c r="BJ8" s="72">
        <v>42.9</v>
      </c>
      <c r="BK8" s="72">
        <v>80.7</v>
      </c>
      <c r="BL8" s="72">
        <v>75.900000000000006</v>
      </c>
      <c r="BM8" s="72">
        <v>75.099999999999994</v>
      </c>
      <c r="BN8" s="72">
        <v>83.2</v>
      </c>
      <c r="BO8" s="72">
        <v>69.3</v>
      </c>
      <c r="BP8" s="71">
        <v>66.7</v>
      </c>
      <c r="BQ8" s="71">
        <v>72</v>
      </c>
      <c r="BR8" s="71">
        <v>79.099999999999994</v>
      </c>
      <c r="BS8" s="71">
        <v>78.2</v>
      </c>
      <c r="BT8" s="71">
        <v>68</v>
      </c>
      <c r="BU8" s="71">
        <v>76.099999999999994</v>
      </c>
      <c r="BV8" s="71">
        <v>73.5</v>
      </c>
      <c r="BW8" s="71">
        <v>74.099999999999994</v>
      </c>
      <c r="BX8" s="71">
        <v>74.400000000000006</v>
      </c>
      <c r="BY8" s="71">
        <v>66.5</v>
      </c>
      <c r="BZ8" s="71">
        <v>67.2</v>
      </c>
      <c r="CA8" s="72">
        <v>36873</v>
      </c>
      <c r="CB8" s="72">
        <v>37398</v>
      </c>
      <c r="CC8" s="72">
        <v>37217</v>
      </c>
      <c r="CD8" s="72">
        <v>37665</v>
      </c>
      <c r="CE8" s="72">
        <v>39122</v>
      </c>
      <c r="CF8" s="72">
        <v>55265</v>
      </c>
      <c r="CG8" s="72">
        <v>50958</v>
      </c>
      <c r="CH8" s="72">
        <v>52405</v>
      </c>
      <c r="CI8" s="72">
        <v>53523</v>
      </c>
      <c r="CJ8" s="72">
        <v>57368</v>
      </c>
      <c r="CK8" s="71">
        <v>56733</v>
      </c>
      <c r="CL8" s="72">
        <v>10748</v>
      </c>
      <c r="CM8" s="72">
        <v>10261</v>
      </c>
      <c r="CN8" s="72">
        <v>10427</v>
      </c>
      <c r="CO8" s="72">
        <v>9930</v>
      </c>
      <c r="CP8" s="72">
        <v>10171</v>
      </c>
      <c r="CQ8" s="72">
        <v>14455</v>
      </c>
      <c r="CR8" s="72">
        <v>13792</v>
      </c>
      <c r="CS8" s="72">
        <v>14290</v>
      </c>
      <c r="CT8" s="72">
        <v>15111</v>
      </c>
      <c r="CU8" s="72">
        <v>15986</v>
      </c>
      <c r="CV8" s="71">
        <v>16778</v>
      </c>
      <c r="CW8" s="72">
        <v>59.6</v>
      </c>
      <c r="CX8" s="72">
        <v>62.9</v>
      </c>
      <c r="CY8" s="72">
        <v>60.4</v>
      </c>
      <c r="CZ8" s="72">
        <v>62.3</v>
      </c>
      <c r="DA8" s="72">
        <v>78.599999999999994</v>
      </c>
      <c r="DB8" s="72">
        <v>54.1</v>
      </c>
      <c r="DC8" s="72">
        <v>56.1</v>
      </c>
      <c r="DD8" s="72">
        <v>56</v>
      </c>
      <c r="DE8" s="72">
        <v>56.2</v>
      </c>
      <c r="DF8" s="72">
        <v>60.8</v>
      </c>
      <c r="DG8" s="72">
        <v>58.8</v>
      </c>
      <c r="DH8" s="72">
        <v>26.7</v>
      </c>
      <c r="DI8" s="72">
        <v>24.8</v>
      </c>
      <c r="DJ8" s="72">
        <v>24.1</v>
      </c>
      <c r="DK8" s="72">
        <v>22.6</v>
      </c>
      <c r="DL8" s="72">
        <v>22.8</v>
      </c>
      <c r="DM8" s="72">
        <v>25.2</v>
      </c>
      <c r="DN8" s="72">
        <v>23.9</v>
      </c>
      <c r="DO8" s="72">
        <v>23.6</v>
      </c>
      <c r="DP8" s="72">
        <v>24.2</v>
      </c>
      <c r="DQ8" s="72">
        <v>24.1</v>
      </c>
      <c r="DR8" s="72">
        <v>24.8</v>
      </c>
      <c r="DS8" s="71">
        <v>48.5</v>
      </c>
      <c r="DT8" s="71">
        <v>49.7</v>
      </c>
      <c r="DU8" s="71">
        <v>53.1</v>
      </c>
      <c r="DV8" s="71">
        <v>55.9</v>
      </c>
      <c r="DW8" s="71">
        <v>57.8</v>
      </c>
      <c r="DX8" s="71">
        <v>52.5</v>
      </c>
      <c r="DY8" s="71">
        <v>50.9</v>
      </c>
      <c r="DZ8" s="71">
        <v>51.9</v>
      </c>
      <c r="EA8" s="71">
        <v>52.9</v>
      </c>
      <c r="EB8" s="71">
        <v>54.3</v>
      </c>
      <c r="EC8" s="71">
        <v>54.8</v>
      </c>
      <c r="ED8" s="71">
        <v>67.3</v>
      </c>
      <c r="EE8" s="71">
        <v>68.5</v>
      </c>
      <c r="EF8" s="71">
        <v>73.3</v>
      </c>
      <c r="EG8" s="71">
        <v>76.8</v>
      </c>
      <c r="EH8" s="71">
        <v>75.400000000000006</v>
      </c>
      <c r="EI8" s="71">
        <v>66.099999999999994</v>
      </c>
      <c r="EJ8" s="71">
        <v>66.8</v>
      </c>
      <c r="EK8" s="71">
        <v>68.2</v>
      </c>
      <c r="EL8" s="71">
        <v>69.400000000000006</v>
      </c>
      <c r="EM8" s="71">
        <v>69.900000000000006</v>
      </c>
      <c r="EN8" s="71">
        <v>70.3</v>
      </c>
      <c r="EO8" s="72">
        <v>35083923</v>
      </c>
      <c r="EP8" s="72">
        <v>37651480</v>
      </c>
      <c r="EQ8" s="72">
        <v>37751117</v>
      </c>
      <c r="ER8" s="72">
        <v>39232493</v>
      </c>
      <c r="ES8" s="72">
        <v>39946248</v>
      </c>
      <c r="ET8" s="72">
        <v>44446754</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2022-02-04T02:00:37Z</cp:lastPrinted>
  <dcterms:created xsi:type="dcterms:W3CDTF">2021-12-03T08:51:07Z</dcterms:created>
  <dcterms:modified xsi:type="dcterms:W3CDTF">2022-02-04T02:07:45Z</dcterms:modified>
  <cp:category/>
</cp:coreProperties>
</file>